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60" windowWidth="19440" windowHeight="8256" tabRatio="703" activeTab="0"/>
  </bookViews>
  <sheets>
    <sheet name="Сведения" sheetId="1" r:id="rId1"/>
  </sheets>
  <definedNames>
    <definedName name="_xlfn.ANCHORARRAY" hidden="1">#NAME?</definedName>
    <definedName name="_xlnm._FilterDatabase" localSheetId="0" hidden="1">'Сведения'!$A$6:$T$753</definedName>
    <definedName name="_xlnm.Print_Titles" localSheetId="0">'Сведения'!$4:$7</definedName>
    <definedName name="_xlnm.Print_Area" localSheetId="0">'Сведения'!$A$1:$Q$745</definedName>
  </definedNames>
  <calcPr fullCalcOnLoad="1"/>
</workbook>
</file>

<file path=xl/sharedStrings.xml><?xml version="1.0" encoding="utf-8"?>
<sst xmlns="http://schemas.openxmlformats.org/spreadsheetml/2006/main" count="3036" uniqueCount="246">
  <si>
    <t>единица измерения</t>
  </si>
  <si>
    <t>фактическое значение за отчетный период</t>
  </si>
  <si>
    <t xml:space="preserve">МБУ «Городской Дом культуры» </t>
  </si>
  <si>
    <t>МБУ «Централизованная библиотечная система»</t>
  </si>
  <si>
    <t>значение, утвержденное в МЗ на отчетный год</t>
  </si>
  <si>
    <t>МБУ "Центр национальных культур"</t>
  </si>
  <si>
    <t>МБУ  «Благоустройство»</t>
  </si>
  <si>
    <t xml:space="preserve">МБУ  «Дворец молодежи» </t>
  </si>
  <si>
    <t>№ п/п</t>
  </si>
  <si>
    <t>Количество документов, единиц</t>
  </si>
  <si>
    <t>Количество участников, человек</t>
  </si>
  <si>
    <t xml:space="preserve">Количество коллективов, единиц </t>
  </si>
  <si>
    <t>Организация мероприятий</t>
  </si>
  <si>
    <t>Машино-часы работы автомобилей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</si>
  <si>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</si>
  <si>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</si>
  <si>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находящихся в социально-опасном положении</t>
  </si>
  <si>
    <t>Реализация дополнительных общеразвивающих программ в области искусств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</si>
  <si>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</si>
  <si>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Количество посещений, единиц</t>
  </si>
  <si>
    <t>Количество мероприятий, единиц</t>
  </si>
  <si>
    <t>Количество объектов, единиц</t>
  </si>
  <si>
    <t>Наименование базовой услуги или работы</t>
  </si>
  <si>
    <t>Содержание 1</t>
  </si>
  <si>
    <t>Содержание 2</t>
  </si>
  <si>
    <t>Содержание 3</t>
  </si>
  <si>
    <t>Этап начальной подготовки.</t>
  </si>
  <si>
    <t>Этап высшего спортивного мастерства</t>
  </si>
  <si>
    <t>Этап начальной подготовки</t>
  </si>
  <si>
    <t>Этап совершенствования спортивного мастерства</t>
  </si>
  <si>
    <t xml:space="preserve">Этап совершенствования спортивного мастерства. </t>
  </si>
  <si>
    <t xml:space="preserve"> Этап начальной подготовки.</t>
  </si>
  <si>
    <t>Спортивное ориентирование.</t>
  </si>
  <si>
    <t>Бадминтон</t>
  </si>
  <si>
    <t xml:space="preserve"> Организация мероприятий</t>
  </si>
  <si>
    <t xml:space="preserve"> Хоровое пение</t>
  </si>
  <si>
    <t>Реализация дополнительных предпрофессиональных программ в области искусств</t>
  </si>
  <si>
    <t>Духовые и ударные инструменты</t>
  </si>
  <si>
    <t>Струнные инструмент</t>
  </si>
  <si>
    <t>Фортепиано</t>
  </si>
  <si>
    <t>Музыкальный фольклор</t>
  </si>
  <si>
    <t>Хореографическое творчество</t>
  </si>
  <si>
    <t>Народные инструменты</t>
  </si>
  <si>
    <t>Струнные инструменты</t>
  </si>
  <si>
    <t xml:space="preserve"> Организация деятельности клубных формирований и формирований самодеятельного народного творчества</t>
  </si>
  <si>
    <t>вне стационара</t>
  </si>
  <si>
    <t>в стационарных условиях</t>
  </si>
  <si>
    <t>Создание экспозиций (выставок) музеев, организация выездных выставок</t>
  </si>
  <si>
    <t>удаленно через сеть Интернет</t>
  </si>
  <si>
    <t xml:space="preserve">Библиотечное, библиографическое и информационное обслуживание пользователей библиотеки </t>
  </si>
  <si>
    <t>физические лица за исключением льготных категорий</t>
  </si>
  <si>
    <t>группа круглосуточного пребывания</t>
  </si>
  <si>
    <t>Наименование муниципальной услуги (работы)</t>
  </si>
  <si>
    <t>Объемы оказания муниципальной услуги (работы)</t>
  </si>
  <si>
    <t>УШУ</t>
  </si>
  <si>
    <t>Лыжные гонки</t>
  </si>
  <si>
    <t>Спортивное ориентирование</t>
  </si>
  <si>
    <t>Наименование учреждения</t>
  </si>
  <si>
    <t>Борьба на поясах</t>
  </si>
  <si>
    <t>Плавание</t>
  </si>
  <si>
    <t>Спортивная борьба</t>
  </si>
  <si>
    <t>МБОУ СОШ №1</t>
  </si>
  <si>
    <t>Реализация основных общеобразовательных программ начального общего образования</t>
  </si>
  <si>
    <t>не указано</t>
  </si>
  <si>
    <t>Число обучающихся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</si>
  <si>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</si>
  <si>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</si>
  <si>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дети-инвалиды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</si>
  <si>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</si>
  <si>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 общего образования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</si>
  <si>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</si>
  <si>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Число человеко-часов пребывания</t>
  </si>
  <si>
    <t>Бокс</t>
  </si>
  <si>
    <t>Самбо</t>
  </si>
  <si>
    <t>МБУ ДО "ДДиЮТ"</t>
  </si>
  <si>
    <t>Реализация дополнительных общеразвивающих программ</t>
  </si>
  <si>
    <t xml:space="preserve">Количество проведенных мероприятий, единиц </t>
  </si>
  <si>
    <t>Хоровое пение</t>
  </si>
  <si>
    <t>МБОУ ДО «Детская школа искусств №1»</t>
  </si>
  <si>
    <t>МБОУ ДО «Детская школа искусств №2»</t>
  </si>
  <si>
    <t>МАУ ДО «Детская художественная школа»</t>
  </si>
  <si>
    <t>Количество предметов (отреставрированных книг), единиц</t>
  </si>
  <si>
    <t>Дзюдо</t>
  </si>
  <si>
    <t>Число лиц,прошедших спортивную подготовку на этапах спортивной подготовки, человек</t>
  </si>
  <si>
    <t>Количество привлеченных лиц, человек</t>
  </si>
  <si>
    <t>Биатлон</t>
  </si>
  <si>
    <t>Кикбоксинг</t>
  </si>
  <si>
    <t>Волейбол</t>
  </si>
  <si>
    <t>Футбол</t>
  </si>
  <si>
    <t>Баскетбол</t>
  </si>
  <si>
    <t>Настольный теннис</t>
  </si>
  <si>
    <t>Пауэрлифтинг</t>
  </si>
  <si>
    <t>Гиревой спорт</t>
  </si>
  <si>
    <t xml:space="preserve">Армрестлинг </t>
  </si>
  <si>
    <t>Спортивная акробатика</t>
  </si>
  <si>
    <t>Количество экспозиций,единиц</t>
  </si>
  <si>
    <t>Количество предметов, единиц</t>
  </si>
  <si>
    <t xml:space="preserve">Библиогрфафическая обработка документов и создание каталогов </t>
  </si>
  <si>
    <t>Предупреждение возникновения и распространения лесных пожаров, включая территорию ООПТ</t>
  </si>
  <si>
    <t>дети-сироты и дети, оставшиеся без попечения родителей</t>
  </si>
  <si>
    <t xml:space="preserve">дети – инвалиды </t>
  </si>
  <si>
    <t>от 3 до 8 лет</t>
  </si>
  <si>
    <t xml:space="preserve">Присмотр и уход </t>
  </si>
  <si>
    <t>Физические лица за исключением льготных категорий</t>
  </si>
  <si>
    <t>Количество, человек</t>
  </si>
  <si>
    <t>от 1 до 3 лет</t>
  </si>
  <si>
    <t xml:space="preserve">Реализация основных общеобразовательных программ дошкольного образования </t>
  </si>
  <si>
    <t xml:space="preserve">Адаптированная образовательная программа </t>
  </si>
  <si>
    <t>обучающиеся за исключением обучающихся с ограниченными возможностями здоровья (ОВЗ) и детей-инвалидов (здоровые)</t>
  </si>
  <si>
    <t>не указано (в классе)</t>
  </si>
  <si>
    <t>МБУ ДО СДиЮТиЭ</t>
  </si>
  <si>
    <t xml:space="preserve">МБОУ Гимназия № 2  </t>
  </si>
  <si>
    <t xml:space="preserve">МБОУ "Гимназия №3" </t>
  </si>
  <si>
    <t xml:space="preserve">МБОУ БГ № 4                 </t>
  </si>
  <si>
    <t xml:space="preserve">МБОУ СОШ № 8  </t>
  </si>
  <si>
    <t xml:space="preserve">МБОУ СОШ № 10     </t>
  </si>
  <si>
    <t xml:space="preserve">МБОУ ТГ № 11      </t>
  </si>
  <si>
    <t xml:space="preserve">МБОУ СОШ № 13        </t>
  </si>
  <si>
    <t xml:space="preserve">МБОУ СОШ № 17               </t>
  </si>
  <si>
    <t xml:space="preserve">МБОУ СОШ № 18 </t>
  </si>
  <si>
    <t xml:space="preserve">МБОУ СОШ № 20   </t>
  </si>
  <si>
    <t xml:space="preserve">МБОУ СОШ № 22           </t>
  </si>
  <si>
    <t xml:space="preserve">Муниципальное  автономное  дошкольное  образовательное  учреждение  Центр развития ребенка - детский сад №14 «Шатлык» </t>
  </si>
  <si>
    <t xml:space="preserve">Муниципальное  автономное  дошкольное  образовательное  учреждение  Детский сад №37"Веснянка" </t>
  </si>
  <si>
    <t xml:space="preserve">Муниципальное  автономное  дошкольное  образовательное  учреждение  Детский сад комбинированного вида  № 35 "Сказка" </t>
  </si>
  <si>
    <t>Муниципальное  автономное  дошкольное  образовательное  учреждение  Центр развития ребенка - детский сад №34 "Радуга"</t>
  </si>
  <si>
    <t xml:space="preserve">Муниципальное  бюджетное  дошкольное  образовательное  учреждение  Детский сад №33 «Родничок" </t>
  </si>
  <si>
    <t xml:space="preserve">Муниципальное  автономное  дошкольное  образовательное  учреждение  Детский сад №32 "Золушка"  </t>
  </si>
  <si>
    <t>Муниципальное  автономное   дошкольное  образовательное  учреждение  Центр развития ребенка -детский сад № 30 "Улыбка"</t>
  </si>
  <si>
    <t xml:space="preserve">Муниципальное  бюджетное  дошкольное  образовательное  учреждение  Детский сад №29 "Росинка" </t>
  </si>
  <si>
    <t xml:space="preserve">Муниципальное  бюджетное  дошкольное  образовательное  учреждение  Детский сад № 28 "Колокольчик" </t>
  </si>
  <si>
    <t xml:space="preserve">Муниципальное  бюджетное  дошкольное  образовательное  учреждение  Детский сад № 27 "Надежда" </t>
  </si>
  <si>
    <t xml:space="preserve">Муниципальное  автономное дошкольное  образовательное  учреждение  Детский сад №26 "Почемучка"  </t>
  </si>
  <si>
    <t xml:space="preserve">Муниципальное бюджетное дошкольное образовательное учреждение Детский сад № 22 «Журавленок» </t>
  </si>
  <si>
    <t>Муниципальное  автономное дошкольное  образовательное  учреждение  Детский сад №20 "Солнышко"</t>
  </si>
  <si>
    <t xml:space="preserve">Муниципальное  бюджетное  дошкольное  образовательное  учреждение  Детский сад №18 "Здоровье"  </t>
  </si>
  <si>
    <t xml:space="preserve">Муниципальное  бюджетное  дошкольное  образовательное  учреждение  Детский сад №16 "Теремок" </t>
  </si>
  <si>
    <t xml:space="preserve">Муниципальное  бюджетное  дошкольное  образовательное  учреждение  Детский сад №15 "Березка" </t>
  </si>
  <si>
    <t>Муниципальное  бюджетное  дошкольное  образовательное  учреждение  Детский сад №10 "Снежинка"</t>
  </si>
  <si>
    <t xml:space="preserve">Муниципальное  бюджетное  дошкольное  образовательное  учреждение  Детский сад №9 "Чайка" </t>
  </si>
  <si>
    <t xml:space="preserve">Муниципальное  бюджетное  дошкольное  образовательное  учреждение  Детский сад №8 "Золотая рыбка" </t>
  </si>
  <si>
    <t xml:space="preserve">Муниципальное  бюджетное  дошкольное  образовательное  учреждение  Детский сад №7 "Чебурашка" </t>
  </si>
  <si>
    <t xml:space="preserve">Муниципальное  бюджетное  дошкольное  образовательное  учреждение  Детский сад №5 "Пчелка" </t>
  </si>
  <si>
    <t xml:space="preserve">Муниципальное  бюджетное  дошкольное  образовательное  учреждение  Детский сад №4 "Лейсан"  </t>
  </si>
  <si>
    <t>Муниципальное  бюджетное  дошкольное  образовательное  учреждение  Детский сад №2 "Звездочка"</t>
  </si>
  <si>
    <t xml:space="preserve">Муниципальное  бюджетное  дошкольное  образовательное  учреждение  Детский сад №1 "Аленушка" </t>
  </si>
  <si>
    <t xml:space="preserve">Муниципальное бюджетное учреждение «Октябрьский историко-краеведческий музей имени Анисима Павловича Шокурова» </t>
  </si>
  <si>
    <t>Осуществление стабилизации, реставрации и консервации библиотечного фонда, включая книжные памятники</t>
  </si>
  <si>
    <t>Число лиц, зачисленных на этапы спортивной подготовки создоровительного этапа, человек</t>
  </si>
  <si>
    <t>Хоккей</t>
  </si>
  <si>
    <t>Протяженность устроенных минерализованных полос, км</t>
  </si>
  <si>
    <t>Реализация дополнительных общеобразовательных предпрофессиональных программ в области искусств</t>
  </si>
  <si>
    <t>Обучающиеся за исключением обучающихся с ограниченными возможностями здоровья (ОВЗ) и детей-инвалидов</t>
  </si>
  <si>
    <t xml:space="preserve">Культурно-массовые (иные зрелищные мероприятия) </t>
  </si>
  <si>
    <t>Публичный показ музейных предметов, музейных коллекций</t>
  </si>
  <si>
    <t>Число посетителей, человек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</si>
  <si>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</si>
  <si>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выставок, единиц</t>
  </si>
  <si>
    <t>Количество выставок,единиц</t>
  </si>
  <si>
    <t>Число человеко-дней</t>
  </si>
  <si>
    <t>Всего</t>
  </si>
  <si>
    <t>группа полного дня</t>
  </si>
  <si>
    <t xml:space="preserve">Муниципальное  автономное  дошкольное  образовательное  учреждение  Детский сад комбинированного вида  № 36 "Васильки" </t>
  </si>
  <si>
    <t>обучающиеся за исключением обучающихся с ограниченными возможностями здоровья (ОВЗ) и детей-инвалидов</t>
  </si>
  <si>
    <t xml:space="preserve">обучающиеся за исключением обучающихся с ограниченными возможностями здоровья (ОВЗ) и детей-инвалидов </t>
  </si>
  <si>
    <t xml:space="preserve">МБОУ СОШ № 9    </t>
  </si>
  <si>
    <t xml:space="preserve">МБОУ СОШ № 12     </t>
  </si>
  <si>
    <t>Нуждающиеся в длительном лечении</t>
  </si>
  <si>
    <t>Организация и проведение спортивных мероприятий в рамках Всероссийского физкультурно-спортивного комплекса "Готов к труду и обороне" (ГТО) и тестирование выполнения нормативов испытаний (тестов) комплекса ГТО</t>
  </si>
  <si>
    <t>Количество обучающихся, человеко - часов</t>
  </si>
  <si>
    <t>Реализация основных общеобразовательных программ дошкольного образования</t>
  </si>
  <si>
    <t xml:space="preserve">Обучающиеся с ограниченными возможностями здоровья (ОВЗ) </t>
  </si>
  <si>
    <t>Адаптированная образовательная программа /группа полного дня</t>
  </si>
  <si>
    <t>Адаптированная образовательная программа / группа полного дня</t>
  </si>
  <si>
    <t>Обучающиеся  с ограниченными возможностями здоровья (ОВЗ) и детей-инвалидов</t>
  </si>
  <si>
    <t>Обучающиеся с ограниченными возможностями здоровья (ОВЗ)</t>
  </si>
  <si>
    <t xml:space="preserve">Муниципальное  бюджетное  дошкольное  образовательное  учреждение  Детский сад №17 "Малютка" </t>
  </si>
  <si>
    <t xml:space="preserve">Локализация и ликвидация очагов вредных организмов </t>
  </si>
  <si>
    <t>Площадь выборочной санитарной рубки, га</t>
  </si>
  <si>
    <t>Количество единиц</t>
  </si>
  <si>
    <t>Шахматы</t>
  </si>
  <si>
    <t>Велосипедный спорт</t>
  </si>
  <si>
    <t xml:space="preserve"> Реализация дополнительных предпрофессиональных программ в области искусств</t>
  </si>
  <si>
    <t>Общеразвивающая программа</t>
  </si>
  <si>
    <t>min (ОКРУГЛ)</t>
  </si>
  <si>
    <t>max (ОКРУГЛ)</t>
  </si>
  <si>
    <t>выполнено</t>
  </si>
  <si>
    <t>РЕЗУЛЬТАТ выполнения муниципального задания</t>
  </si>
  <si>
    <t>Допустимый интервал выполнения МЗ     (10% от утв.значения в натур. показателях)</t>
  </si>
  <si>
    <t xml:space="preserve">Организация и проведение спортивно-оздоровительной работы по развитию физической культуры и спорта </t>
  </si>
  <si>
    <t>Организация развития национальных видов спорта</t>
  </si>
  <si>
    <t>Количество проведенных 
спортивно-массовых и физкультурно оздоровительных мероприятий по 
национальным видам спорта, ед.</t>
  </si>
  <si>
    <t>Число лиц, зачисленных на этапы спортивной подготовки с оздоровительного этапа, человек</t>
  </si>
  <si>
    <t>Проведение мероприятий при осуществлении деятельности по обращению с животными без владельцев</t>
  </si>
  <si>
    <t>Площадь лесопатологических обследований, га</t>
  </si>
  <si>
    <t>Осуществление мероприятий по сохранению лесов</t>
  </si>
  <si>
    <t>Искусственное лесовосстановление путем посадки сеянцев с открытой корневой системой</t>
  </si>
  <si>
    <t>Организация благоустройства и озеленения в отношении объектов муниципальной собственности, мест общего пользования</t>
  </si>
  <si>
    <t>Протяженность сети наружного освещения, км</t>
  </si>
  <si>
    <t>Содержание и уборка нежилых помещений муниципальной собственности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</si>
  <si>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</si>
  <si>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Количество участников мероприятий, человек</t>
  </si>
  <si>
    <t>Расстояние, км</t>
  </si>
  <si>
    <t>Площадь лесного участка, га</t>
  </si>
  <si>
    <t>Количество отловленных животных без владельцев, ед.</t>
  </si>
  <si>
    <t>Организация и осуществление транспортного обслуживания должностных лиц, органов местного самоуправления и муниципальных учреждений</t>
  </si>
  <si>
    <t>Автотранспортное обслуживание должностных лиц, органов местного самоуправления и муниципальных учреждений в случаях, установленных нормативными правовыми актами органов местного самоуправления</t>
  </si>
  <si>
    <t>Художественная гимнастика</t>
  </si>
  <si>
    <t>Тушение лесных пожаров</t>
  </si>
  <si>
    <t>Площадь лесных пожаров</t>
  </si>
  <si>
    <t>Физические лица, Юридические; В интересах общества</t>
  </si>
  <si>
    <t>Юридические лица</t>
  </si>
  <si>
    <t>Органы местного самоуправления; муниципальные учреждения</t>
  </si>
  <si>
    <t xml:space="preserve"> В интересах общества</t>
  </si>
  <si>
    <t xml:space="preserve">от 14 до 35 лет  </t>
  </si>
  <si>
    <t xml:space="preserve"> В интересах общества (физические лица)</t>
  </si>
  <si>
    <t xml:space="preserve">от 14 до 35 лет </t>
  </si>
  <si>
    <t>Количество мероприятий, шт.</t>
  </si>
  <si>
    <t xml:space="preserve">В интересах общества (физические лица) </t>
  </si>
  <si>
    <t>МБУ ДО "Спортивная школа олимпийского резерва №1"</t>
  </si>
  <si>
    <t>Реализация дополнительных образовательных программ спортивной подготовки по олимпийским видам спорта</t>
  </si>
  <si>
    <t>Реализация дополнительных образовательных программ спортивной подготовки по неолимпийским видам спорта</t>
  </si>
  <si>
    <t>Учебно - тренировочный этап (этап спортивной специализации)</t>
  </si>
  <si>
    <t>Реализация дополнительных образовательных программ спортивной подготовки по олимпийским видам спорта.</t>
  </si>
  <si>
    <t>Реализация дополнительных образовательных программ спортивной подготовкипо неолимпийским видам спорта</t>
  </si>
  <si>
    <t>дети за исключением детей с ограниченными возможностями здоровья (ОВЗ) и детей-инвалидов</t>
  </si>
  <si>
    <t>очная</t>
  </si>
  <si>
    <t xml:space="preserve">Живопись. </t>
  </si>
  <si>
    <t>Организация и осуществление перевозки обучающихся образовательных организаций</t>
  </si>
  <si>
    <t>Мероприятия в сфере благоустройства и озеленения.</t>
  </si>
  <si>
    <t>Площадь территории выполнения работ, м2</t>
  </si>
  <si>
    <t>Группировка по ведомственной структуре</t>
  </si>
  <si>
    <t>Утвержденные плановые значения, рассчитанные на основании нормативных затрат на оказание муниципальных услуг (работ)</t>
  </si>
  <si>
    <t>Уточненные плановые значения, рассчитанные на основании нормативных затрат на оказание муниципальных услуг (работ)</t>
  </si>
  <si>
    <t>Фактические объемы  субсидии</t>
  </si>
  <si>
    <t>Выполнение муниципального задания, %</t>
  </si>
  <si>
    <t>Администрация городского округа город Октябрьский Республики Башкортостан</t>
  </si>
  <si>
    <t>Отдел образования администрации городского округа город Октябрьский Республики Башкортостан</t>
  </si>
  <si>
    <t>Отдел культуры администрации городского округа город Октябрьский Республики Башкортостан</t>
  </si>
  <si>
    <t>Сведения о выполнении муниципальными бюджетными и автономными учреждениями ГО г.Октябрьский Республики Башкортостан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с группировкой по ведомствам</t>
  </si>
  <si>
    <r>
      <t xml:space="preserve"> </t>
    </r>
    <r>
      <rPr>
        <sz val="10"/>
        <rFont val="Times New Roman"/>
        <family val="1"/>
      </rPr>
      <t>В интересах общества</t>
    </r>
  </si>
  <si>
    <r>
      <t>от 14 до 35 лет</t>
    </r>
    <r>
      <rPr>
        <sz val="10"/>
        <color indexed="10"/>
        <rFont val="Times New Roman"/>
        <family val="1"/>
      </rPr>
      <t xml:space="preserve">  </t>
    </r>
  </si>
  <si>
    <t>Объемы субсидий на финансовое обеспечение выполнения муниципальных заданий в 2023 году, руб.</t>
  </si>
  <si>
    <t>МБУ ДО "Спортивная школа  №2 по шахматам"</t>
  </si>
  <si>
    <t>МБУ ДО "Спортивная школа  №3"</t>
  </si>
  <si>
    <t>МБУ ДО "Спортивная школа  №4"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</si>
</sst>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#,##0.00&quot;р.&quot;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#,##0.0"/>
    <numFmt numFmtId="182" formatCode="#,##0.0&quot;р.&quot;"/>
    <numFmt numFmtId="183" formatCode="#,##0.000"/>
    <numFmt numFmtId="184" formatCode="0.0000000"/>
    <numFmt numFmtId="185" formatCode="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_-* #,##0.00_р_._-;\-* #,##0.00_р_._-;_-* \-??_р_._-;_-@_-"/>
    <numFmt numFmtId="192" formatCode="#,##0\ _₽"/>
    <numFmt numFmtId="193" formatCode="#,##0.0000"/>
    <numFmt numFmtId="194" formatCode="_-* #,##0.0_р_._-;\-* #,##0.0_р_._-;_-* &quot;-&quot;?_р_._-;_-@_-"/>
    <numFmt numFmtId="195" formatCode="#,##0.0_ ;\-#,##0.0\ 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_р_._-;\-* #,##0.0_р_._-;_-* &quot;-&quot;??_р_._-;_-@_-"/>
    <numFmt numFmtId="199" formatCode="_-* #,##0_р_._-;\-* #,##0_р_._-;_-* &quot;-&quot;??_р_._-;_-@_-"/>
    <numFmt numFmtId="200" formatCode="#,##0.00_ ;[Red]\-#,##0.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4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6"/>
      <color indexed="10"/>
      <name val="Times New Roman"/>
      <family val="1"/>
    </font>
    <font>
      <b/>
      <sz val="9.5"/>
      <name val="Times New Roman"/>
      <family val="1"/>
    </font>
    <font>
      <b/>
      <sz val="9.5"/>
      <color indexed="10"/>
      <name val="Times New Roman"/>
      <family val="1"/>
    </font>
    <font>
      <sz val="9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B0F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sz val="10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9.5"/>
      <color rgb="FFFF0000"/>
      <name val="Times New Roman"/>
      <family val="1"/>
    </font>
    <font>
      <sz val="9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0" borderId="0" applyNumberFormat="0" applyBorder="0" applyProtection="0">
      <alignment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2" fontId="59" fillId="33" borderId="0" xfId="0" applyNumberFormat="1" applyFont="1" applyFill="1" applyAlignment="1">
      <alignment horizontal="left" vertical="top" wrapText="1"/>
    </xf>
    <xf numFmtId="2" fontId="59" fillId="33" borderId="0" xfId="0" applyNumberFormat="1" applyFont="1" applyFill="1" applyAlignment="1">
      <alignment horizontal="center" vertical="top" wrapText="1"/>
    </xf>
    <xf numFmtId="179" fontId="59" fillId="33" borderId="0" xfId="61" applyNumberFormat="1" applyFont="1" applyFill="1" applyAlignment="1">
      <alignment horizontal="center" vertical="top" wrapText="1"/>
    </xf>
    <xf numFmtId="181" fontId="59" fillId="33" borderId="0" xfId="61" applyNumberFormat="1" applyFont="1" applyFill="1" applyAlignment="1">
      <alignment horizontal="center" vertical="top" wrapText="1"/>
    </xf>
    <xf numFmtId="3" fontId="60" fillId="33" borderId="0" xfId="0" applyNumberFormat="1" applyFont="1" applyFill="1" applyAlignment="1">
      <alignment horizontal="center" vertical="top" wrapText="1"/>
    </xf>
    <xf numFmtId="2" fontId="4" fillId="33" borderId="0" xfId="0" applyNumberFormat="1" applyFont="1" applyFill="1" applyAlignment="1">
      <alignment horizontal="left" vertical="top" wrapText="1"/>
    </xf>
    <xf numFmtId="2" fontId="61" fillId="33" borderId="0" xfId="0" applyNumberFormat="1" applyFont="1" applyFill="1" applyAlignment="1">
      <alignment horizontal="left" vertical="top" wrapText="1"/>
    </xf>
    <xf numFmtId="181" fontId="4" fillId="33" borderId="0" xfId="61" applyNumberFormat="1" applyFont="1" applyFill="1" applyAlignment="1">
      <alignment horizontal="center" vertical="top" wrapText="1"/>
    </xf>
    <xf numFmtId="2" fontId="4" fillId="33" borderId="0" xfId="0" applyNumberFormat="1" applyFont="1" applyFill="1" applyAlignment="1">
      <alignment horizontal="center" vertical="top" wrapText="1"/>
    </xf>
    <xf numFmtId="1" fontId="5" fillId="33" borderId="0" xfId="0" applyNumberFormat="1" applyFont="1" applyFill="1" applyBorder="1" applyAlignment="1">
      <alignment horizontal="center" vertical="top" wrapText="1"/>
    </xf>
    <xf numFmtId="179" fontId="4" fillId="33" borderId="0" xfId="61" applyNumberFormat="1" applyFont="1" applyFill="1" applyAlignment="1">
      <alignment horizontal="center" vertical="top" wrapText="1"/>
    </xf>
    <xf numFmtId="2" fontId="62" fillId="33" borderId="0" xfId="0" applyNumberFormat="1" applyFont="1" applyFill="1" applyAlignment="1">
      <alignment horizontal="center" vertical="top" wrapText="1"/>
    </xf>
    <xf numFmtId="3" fontId="63" fillId="33" borderId="0" xfId="61" applyNumberFormat="1" applyFont="1" applyFill="1" applyBorder="1" applyAlignment="1">
      <alignment horizontal="center" vertical="top" wrapText="1"/>
    </xf>
    <xf numFmtId="2" fontId="62" fillId="33" borderId="0" xfId="0" applyNumberFormat="1" applyFont="1" applyFill="1" applyBorder="1" applyAlignment="1">
      <alignment horizontal="center" vertical="top" wrapText="1"/>
    </xf>
    <xf numFmtId="1" fontId="8" fillId="34" borderId="10" xfId="0" applyNumberFormat="1" applyFont="1" applyFill="1" applyBorder="1" applyAlignment="1">
      <alignment horizontal="center" vertical="top" wrapText="1"/>
    </xf>
    <xf numFmtId="3" fontId="8" fillId="8" borderId="10" xfId="0" applyNumberFormat="1" applyFont="1" applyFill="1" applyBorder="1" applyAlignment="1">
      <alignment horizontal="center" vertical="top" wrapText="1"/>
    </xf>
    <xf numFmtId="3" fontId="6" fillId="33" borderId="0" xfId="0" applyNumberFormat="1" applyFont="1" applyFill="1" applyAlignment="1">
      <alignment horizontal="center" vertical="top" wrapText="1"/>
    </xf>
    <xf numFmtId="3" fontId="9" fillId="33" borderId="0" xfId="0" applyNumberFormat="1" applyFont="1" applyFill="1" applyAlignment="1">
      <alignment horizontal="center" vertical="top" wrapText="1"/>
    </xf>
    <xf numFmtId="3" fontId="7" fillId="8" borderId="11" xfId="0" applyNumberFormat="1" applyFont="1" applyFill="1" applyBorder="1" applyAlignment="1">
      <alignment horizontal="center" vertical="top" wrapText="1"/>
    </xf>
    <xf numFmtId="3" fontId="6" fillId="8" borderId="10" xfId="0" applyNumberFormat="1" applyFont="1" applyFill="1" applyBorder="1" applyAlignment="1">
      <alignment horizontal="left" vertical="top" wrapText="1"/>
    </xf>
    <xf numFmtId="3" fontId="6" fillId="8" borderId="11" xfId="0" applyNumberFormat="1" applyFont="1" applyFill="1" applyBorder="1" applyAlignment="1">
      <alignment horizontal="left" vertical="top" wrapText="1"/>
    </xf>
    <xf numFmtId="3" fontId="6" fillId="34" borderId="10" xfId="0" applyNumberFormat="1" applyFont="1" applyFill="1" applyBorder="1" applyAlignment="1">
      <alignment horizontal="left" vertical="top" wrapText="1"/>
    </xf>
    <xf numFmtId="3" fontId="6" fillId="34" borderId="11" xfId="0" applyNumberFormat="1" applyFont="1" applyFill="1" applyBorder="1" applyAlignment="1">
      <alignment horizontal="left" vertical="top" wrapText="1"/>
    </xf>
    <xf numFmtId="3" fontId="6" fillId="34" borderId="12" xfId="0" applyNumberFormat="1" applyFont="1" applyFill="1" applyBorder="1" applyAlignment="1">
      <alignment horizontal="left" vertical="top" wrapText="1"/>
    </xf>
    <xf numFmtId="2" fontId="64" fillId="33" borderId="13" xfId="0" applyNumberFormat="1" applyFont="1" applyFill="1" applyBorder="1" applyAlignment="1">
      <alignment horizontal="center" vertical="top" wrapText="1"/>
    </xf>
    <xf numFmtId="2" fontId="64" fillId="33" borderId="0" xfId="0" applyNumberFormat="1" applyFont="1" applyFill="1" applyAlignment="1">
      <alignment horizontal="center" vertical="top" wrapText="1"/>
    </xf>
    <xf numFmtId="3" fontId="33" fillId="33" borderId="14" xfId="0" applyNumberFormat="1" applyFont="1" applyFill="1" applyBorder="1" applyAlignment="1">
      <alignment horizontal="center" vertical="top" wrapText="1"/>
    </xf>
    <xf numFmtId="200" fontId="65" fillId="33" borderId="15" xfId="0" applyNumberFormat="1" applyFont="1" applyFill="1" applyBorder="1" applyAlignment="1">
      <alignment horizontal="center" vertical="top"/>
    </xf>
    <xf numFmtId="4" fontId="33" fillId="33" borderId="16" xfId="0" applyNumberFormat="1" applyFont="1" applyFill="1" applyBorder="1" applyAlignment="1">
      <alignment horizontal="center" vertical="top" wrapText="1"/>
    </xf>
    <xf numFmtId="200" fontId="65" fillId="33" borderId="16" xfId="0" applyNumberFormat="1" applyFont="1" applyFill="1" applyBorder="1" applyAlignment="1">
      <alignment horizontal="center" vertical="top"/>
    </xf>
    <xf numFmtId="4" fontId="33" fillId="33" borderId="17" xfId="0" applyNumberFormat="1" applyFont="1" applyFill="1" applyBorder="1" applyAlignment="1">
      <alignment horizontal="center" vertical="top" wrapText="1"/>
    </xf>
    <xf numFmtId="200" fontId="65" fillId="33" borderId="17" xfId="0" applyNumberFormat="1" applyFont="1" applyFill="1" applyBorder="1" applyAlignment="1">
      <alignment horizontal="center" vertical="top"/>
    </xf>
    <xf numFmtId="3" fontId="33" fillId="33" borderId="15" xfId="0" applyNumberFormat="1" applyFont="1" applyFill="1" applyBorder="1" applyAlignment="1">
      <alignment horizontal="center" vertical="top" wrapText="1"/>
    </xf>
    <xf numFmtId="3" fontId="33" fillId="33" borderId="16" xfId="0" applyNumberFormat="1" applyFont="1" applyFill="1" applyBorder="1" applyAlignment="1">
      <alignment horizontal="center" vertical="top" wrapText="1"/>
    </xf>
    <xf numFmtId="3" fontId="33" fillId="33" borderId="17" xfId="0" applyNumberFormat="1" applyFont="1" applyFill="1" applyBorder="1" applyAlignment="1">
      <alignment horizontal="center" vertical="top" wrapText="1"/>
    </xf>
    <xf numFmtId="3" fontId="33" fillId="33" borderId="18" xfId="0" applyNumberFormat="1" applyFont="1" applyFill="1" applyBorder="1" applyAlignment="1">
      <alignment horizontal="center" vertical="top" wrapText="1"/>
    </xf>
    <xf numFmtId="3" fontId="33" fillId="33" borderId="19" xfId="0" applyNumberFormat="1" applyFont="1" applyFill="1" applyBorder="1" applyAlignment="1">
      <alignment horizontal="center" vertical="top" wrapText="1"/>
    </xf>
    <xf numFmtId="3" fontId="33" fillId="33" borderId="20" xfId="0" applyNumberFormat="1" applyFont="1" applyFill="1" applyBorder="1" applyAlignment="1">
      <alignment horizontal="center" vertical="top" wrapText="1"/>
    </xf>
    <xf numFmtId="3" fontId="33" fillId="33" borderId="14" xfId="0" applyNumberFormat="1" applyFont="1" applyFill="1" applyBorder="1" applyAlignment="1">
      <alignment horizontal="center" vertical="top" wrapText="1"/>
    </xf>
    <xf numFmtId="3" fontId="33" fillId="33" borderId="15" xfId="0" applyNumberFormat="1" applyFont="1" applyFill="1" applyBorder="1" applyAlignment="1">
      <alignment horizontal="center" vertical="top" wrapText="1"/>
    </xf>
    <xf numFmtId="4" fontId="33" fillId="33" borderId="16" xfId="0" applyNumberFormat="1" applyFont="1" applyFill="1" applyBorder="1" applyAlignment="1">
      <alignment vertical="top" wrapText="1"/>
    </xf>
    <xf numFmtId="4" fontId="33" fillId="33" borderId="17" xfId="0" applyNumberFormat="1" applyFont="1" applyFill="1" applyBorder="1" applyAlignment="1">
      <alignment vertical="top" wrapText="1"/>
    </xf>
    <xf numFmtId="4" fontId="33" fillId="33" borderId="16" xfId="0" applyNumberFormat="1" applyFont="1" applyFill="1" applyBorder="1" applyAlignment="1">
      <alignment horizontal="center" vertical="top" wrapText="1"/>
    </xf>
    <xf numFmtId="0" fontId="33" fillId="33" borderId="15" xfId="0" applyFont="1" applyFill="1" applyBorder="1" applyAlignment="1">
      <alignment horizontal="center" vertical="top" wrapText="1"/>
    </xf>
    <xf numFmtId="0" fontId="33" fillId="33" borderId="16" xfId="0" applyFont="1" applyFill="1" applyBorder="1" applyAlignment="1">
      <alignment horizontal="center" vertical="top" wrapText="1"/>
    </xf>
    <xf numFmtId="0" fontId="33" fillId="33" borderId="17" xfId="0" applyFont="1" applyFill="1" applyBorder="1" applyAlignment="1">
      <alignment horizontal="center" vertical="top" wrapText="1"/>
    </xf>
    <xf numFmtId="200" fontId="65" fillId="33" borderId="18" xfId="0" applyNumberFormat="1" applyFont="1" applyFill="1" applyBorder="1" applyAlignment="1">
      <alignment horizontal="center" vertical="top"/>
    </xf>
    <xf numFmtId="200" fontId="65" fillId="33" borderId="20" xfId="0" applyNumberFormat="1" applyFont="1" applyFill="1" applyBorder="1" applyAlignment="1">
      <alignment horizontal="center" vertical="top"/>
    </xf>
    <xf numFmtId="1" fontId="33" fillId="33" borderId="16" xfId="0" applyNumberFormat="1" applyFont="1" applyFill="1" applyBorder="1" applyAlignment="1">
      <alignment horizontal="center" vertical="top" wrapText="1"/>
    </xf>
    <xf numFmtId="200" fontId="65" fillId="33" borderId="15" xfId="0" applyNumberFormat="1" applyFont="1" applyFill="1" applyBorder="1" applyAlignment="1">
      <alignment vertical="top"/>
    </xf>
    <xf numFmtId="2" fontId="33" fillId="33" borderId="16" xfId="0" applyNumberFormat="1" applyFont="1" applyFill="1" applyBorder="1" applyAlignment="1">
      <alignment horizontal="center" vertical="top" wrapText="1"/>
    </xf>
    <xf numFmtId="200" fontId="65" fillId="33" borderId="16" xfId="0" applyNumberFormat="1" applyFont="1" applyFill="1" applyBorder="1" applyAlignment="1">
      <alignment vertical="top"/>
    </xf>
    <xf numFmtId="2" fontId="33" fillId="33" borderId="17" xfId="0" applyNumberFormat="1" applyFont="1" applyFill="1" applyBorder="1" applyAlignment="1">
      <alignment horizontal="center" vertical="top" wrapText="1"/>
    </xf>
    <xf numFmtId="200" fontId="65" fillId="33" borderId="17" xfId="0" applyNumberFormat="1" applyFont="1" applyFill="1" applyBorder="1" applyAlignment="1">
      <alignment vertical="top"/>
    </xf>
    <xf numFmtId="1" fontId="33" fillId="33" borderId="15" xfId="0" applyNumberFormat="1" applyFont="1" applyFill="1" applyBorder="1" applyAlignment="1">
      <alignment horizontal="center" vertical="top" wrapText="1"/>
    </xf>
    <xf numFmtId="1" fontId="33" fillId="33" borderId="17" xfId="0" applyNumberFormat="1" applyFont="1" applyFill="1" applyBorder="1" applyAlignment="1">
      <alignment horizontal="center" vertical="top" wrapText="1"/>
    </xf>
    <xf numFmtId="200" fontId="65" fillId="33" borderId="21" xfId="0" applyNumberFormat="1" applyFont="1" applyFill="1" applyBorder="1" applyAlignment="1">
      <alignment horizontal="center" vertical="top"/>
    </xf>
    <xf numFmtId="200" fontId="65" fillId="33" borderId="22" xfId="0" applyNumberFormat="1" applyFont="1" applyFill="1" applyBorder="1" applyAlignment="1">
      <alignment horizontal="center" vertical="top"/>
    </xf>
    <xf numFmtId="200" fontId="65" fillId="33" borderId="23" xfId="0" applyNumberFormat="1" applyFont="1" applyFill="1" applyBorder="1" applyAlignment="1">
      <alignment horizontal="center" vertical="top"/>
    </xf>
    <xf numFmtId="0" fontId="33" fillId="33" borderId="16" xfId="0" applyFont="1" applyFill="1" applyBorder="1" applyAlignment="1">
      <alignment horizontal="center" vertical="top" wrapText="1"/>
    </xf>
    <xf numFmtId="0" fontId="33" fillId="33" borderId="15" xfId="0" applyFont="1" applyFill="1" applyBorder="1" applyAlignment="1">
      <alignment vertical="top" wrapText="1"/>
    </xf>
    <xf numFmtId="0" fontId="33" fillId="33" borderId="16" xfId="0" applyFont="1" applyFill="1" applyBorder="1" applyAlignment="1">
      <alignment vertical="top" wrapText="1"/>
    </xf>
    <xf numFmtId="0" fontId="33" fillId="33" borderId="17" xfId="0" applyFont="1" applyFill="1" applyBorder="1" applyAlignment="1">
      <alignment vertical="top" wrapText="1"/>
    </xf>
    <xf numFmtId="0" fontId="33" fillId="33" borderId="17" xfId="0" applyFont="1" applyFill="1" applyBorder="1" applyAlignment="1">
      <alignment horizontal="center" vertical="top" wrapText="1"/>
    </xf>
    <xf numFmtId="0" fontId="33" fillId="33" borderId="16" xfId="0" applyFont="1" applyFill="1" applyBorder="1" applyAlignment="1">
      <alignment horizontal="center" vertical="top"/>
    </xf>
    <xf numFmtId="0" fontId="33" fillId="33" borderId="17" xfId="0" applyFont="1" applyFill="1" applyBorder="1" applyAlignment="1">
      <alignment horizontal="center" vertical="top"/>
    </xf>
    <xf numFmtId="183" fontId="64" fillId="33" borderId="0" xfId="0" applyNumberFormat="1" applyFont="1" applyFill="1" applyAlignment="1">
      <alignment horizontal="center" vertical="top" wrapText="1"/>
    </xf>
    <xf numFmtId="2" fontId="7" fillId="33" borderId="24" xfId="0" applyNumberFormat="1" applyFont="1" applyFill="1" applyBorder="1" applyAlignment="1">
      <alignment horizontal="center" vertical="top" wrapText="1"/>
    </xf>
    <xf numFmtId="2" fontId="7" fillId="33" borderId="25" xfId="0" applyNumberFormat="1" applyFont="1" applyFill="1" applyBorder="1" applyAlignment="1">
      <alignment horizontal="center" vertical="top" wrapText="1"/>
    </xf>
    <xf numFmtId="2" fontId="7" fillId="33" borderId="26" xfId="0" applyNumberFormat="1" applyFont="1" applyFill="1" applyBorder="1" applyAlignment="1">
      <alignment horizontal="center" vertical="top" wrapText="1"/>
    </xf>
    <xf numFmtId="1" fontId="35" fillId="33" borderId="0" xfId="0" applyNumberFormat="1" applyFont="1" applyFill="1" applyBorder="1" applyAlignment="1">
      <alignment horizontal="center" vertical="top" wrapText="1"/>
    </xf>
    <xf numFmtId="2" fontId="63" fillId="33" borderId="0" xfId="0" applyNumberFormat="1" applyFont="1" applyFill="1" applyAlignment="1">
      <alignment horizontal="center" vertical="top" wrapText="1"/>
    </xf>
    <xf numFmtId="1" fontId="35" fillId="33" borderId="27" xfId="0" applyNumberFormat="1" applyFont="1" applyFill="1" applyBorder="1" applyAlignment="1">
      <alignment horizontal="center" vertical="top" wrapText="1"/>
    </xf>
    <xf numFmtId="2" fontId="35" fillId="33" borderId="15" xfId="0" applyNumberFormat="1" applyFont="1" applyFill="1" applyBorder="1" applyAlignment="1">
      <alignment horizontal="center" vertical="top" wrapText="1"/>
    </xf>
    <xf numFmtId="1" fontId="35" fillId="33" borderId="28" xfId="0" applyNumberFormat="1" applyFont="1" applyFill="1" applyBorder="1" applyAlignment="1">
      <alignment horizontal="center" vertical="top" wrapText="1"/>
    </xf>
    <xf numFmtId="2" fontId="35" fillId="33" borderId="16" xfId="0" applyNumberFormat="1" applyFont="1" applyFill="1" applyBorder="1" applyAlignment="1">
      <alignment horizontal="center" vertical="top" wrapText="1"/>
    </xf>
    <xf numFmtId="1" fontId="35" fillId="33" borderId="29" xfId="0" applyNumberFormat="1" applyFont="1" applyFill="1" applyBorder="1" applyAlignment="1">
      <alignment horizontal="center" vertical="top" wrapText="1"/>
    </xf>
    <xf numFmtId="1" fontId="35" fillId="33" borderId="30" xfId="0" applyNumberFormat="1" applyFont="1" applyFill="1" applyBorder="1" applyAlignment="1">
      <alignment horizontal="center" vertical="top" wrapText="1"/>
    </xf>
    <xf numFmtId="3" fontId="35" fillId="33" borderId="14" xfId="0" applyNumberFormat="1" applyFont="1" applyFill="1" applyBorder="1" applyAlignment="1">
      <alignment horizontal="center" vertical="top" wrapText="1"/>
    </xf>
    <xf numFmtId="3" fontId="35" fillId="33" borderId="28" xfId="0" applyNumberFormat="1" applyFont="1" applyFill="1" applyBorder="1" applyAlignment="1">
      <alignment horizontal="center" vertical="top" wrapText="1"/>
    </xf>
    <xf numFmtId="4" fontId="35" fillId="33" borderId="16" xfId="0" applyNumberFormat="1" applyFont="1" applyFill="1" applyBorder="1" applyAlignment="1">
      <alignment horizontal="center" vertical="top" wrapText="1"/>
    </xf>
    <xf numFmtId="3" fontId="35" fillId="33" borderId="31" xfId="0" applyNumberFormat="1" applyFont="1" applyFill="1" applyBorder="1" applyAlignment="1">
      <alignment horizontal="center" vertical="top" wrapText="1"/>
    </xf>
    <xf numFmtId="4" fontId="35" fillId="33" borderId="17" xfId="0" applyNumberFormat="1" applyFont="1" applyFill="1" applyBorder="1" applyAlignment="1">
      <alignment horizontal="center" vertical="top" wrapText="1"/>
    </xf>
    <xf numFmtId="4" fontId="35" fillId="33" borderId="15" xfId="0" applyNumberFormat="1" applyFont="1" applyFill="1" applyBorder="1" applyAlignment="1">
      <alignment horizontal="center" vertical="top" wrapText="1"/>
    </xf>
    <xf numFmtId="1" fontId="35" fillId="33" borderId="31" xfId="0" applyNumberFormat="1" applyFont="1" applyFill="1" applyBorder="1" applyAlignment="1">
      <alignment horizontal="center" vertical="top" wrapText="1"/>
    </xf>
    <xf numFmtId="1" fontId="35" fillId="33" borderId="27" xfId="0" applyNumberFormat="1" applyFont="1" applyFill="1" applyBorder="1" applyAlignment="1">
      <alignment horizontal="center" vertical="top" wrapText="1"/>
    </xf>
    <xf numFmtId="1" fontId="35" fillId="33" borderId="32" xfId="0" applyNumberFormat="1" applyFont="1" applyFill="1" applyBorder="1" applyAlignment="1">
      <alignment horizontal="center" vertical="top" wrapText="1"/>
    </xf>
    <xf numFmtId="4" fontId="35" fillId="33" borderId="33" xfId="0" applyNumberFormat="1" applyFont="1" applyFill="1" applyBorder="1" applyAlignment="1">
      <alignment horizontal="center" vertical="top" wrapText="1"/>
    </xf>
    <xf numFmtId="1" fontId="35" fillId="33" borderId="34" xfId="0" applyNumberFormat="1" applyFont="1" applyFill="1" applyBorder="1" applyAlignment="1">
      <alignment horizontal="center" vertical="top" wrapText="1"/>
    </xf>
    <xf numFmtId="4" fontId="35" fillId="33" borderId="19" xfId="0" applyNumberFormat="1" applyFont="1" applyFill="1" applyBorder="1" applyAlignment="1">
      <alignment horizontal="center" vertical="top" wrapText="1"/>
    </xf>
    <xf numFmtId="1" fontId="35" fillId="33" borderId="35" xfId="0" applyNumberFormat="1" applyFont="1" applyFill="1" applyBorder="1" applyAlignment="1">
      <alignment horizontal="center" vertical="top" wrapText="1"/>
    </xf>
    <xf numFmtId="4" fontId="35" fillId="33" borderId="20" xfId="0" applyNumberFormat="1" applyFont="1" applyFill="1" applyBorder="1" applyAlignment="1">
      <alignment horizontal="center" vertical="top" wrapText="1"/>
    </xf>
    <xf numFmtId="1" fontId="35" fillId="33" borderId="30" xfId="0" applyNumberFormat="1" applyFont="1" applyFill="1" applyBorder="1" applyAlignment="1">
      <alignment horizontal="center" vertical="top" wrapText="1"/>
    </xf>
    <xf numFmtId="4" fontId="35" fillId="33" borderId="14" xfId="0" applyNumberFormat="1" applyFont="1" applyFill="1" applyBorder="1" applyAlignment="1">
      <alignment horizontal="center" vertical="top" wrapText="1"/>
    </xf>
    <xf numFmtId="1" fontId="35" fillId="33" borderId="28" xfId="0" applyNumberFormat="1" applyFont="1" applyFill="1" applyBorder="1" applyAlignment="1">
      <alignment horizontal="center" vertical="top" wrapText="1"/>
    </xf>
    <xf numFmtId="1" fontId="35" fillId="33" borderId="31" xfId="0" applyNumberFormat="1" applyFont="1" applyFill="1" applyBorder="1" applyAlignment="1">
      <alignment horizontal="center" vertical="top" wrapText="1"/>
    </xf>
    <xf numFmtId="1" fontId="35" fillId="33" borderId="36" xfId="0" applyNumberFormat="1" applyFont="1" applyFill="1" applyBorder="1" applyAlignment="1">
      <alignment horizontal="center" vertical="top" wrapText="1"/>
    </xf>
    <xf numFmtId="1" fontId="35" fillId="8" borderId="37" xfId="0" applyNumberFormat="1" applyFont="1" applyFill="1" applyBorder="1" applyAlignment="1">
      <alignment horizontal="center" vertical="top" wrapText="1"/>
    </xf>
    <xf numFmtId="1" fontId="35" fillId="8" borderId="38" xfId="0" applyNumberFormat="1" applyFont="1" applyFill="1" applyBorder="1" applyAlignment="1">
      <alignment horizontal="center" vertical="top" wrapText="1"/>
    </xf>
    <xf numFmtId="1" fontId="35" fillId="33" borderId="16" xfId="0" applyNumberFormat="1" applyFont="1" applyFill="1" applyBorder="1" applyAlignment="1">
      <alignment horizontal="center" vertical="top" wrapText="1"/>
    </xf>
    <xf numFmtId="1" fontId="35" fillId="33" borderId="17" xfId="0" applyNumberFormat="1" applyFont="1" applyFill="1" applyBorder="1" applyAlignment="1">
      <alignment horizontal="center" vertical="top" wrapText="1"/>
    </xf>
    <xf numFmtId="0" fontId="35" fillId="33" borderId="33" xfId="0" applyFont="1" applyFill="1" applyBorder="1" applyAlignment="1">
      <alignment horizontal="center" vertical="top" wrapText="1"/>
    </xf>
    <xf numFmtId="0" fontId="35" fillId="33" borderId="19" xfId="0" applyFont="1" applyFill="1" applyBorder="1" applyAlignment="1">
      <alignment horizontal="center" vertical="top" wrapText="1"/>
    </xf>
    <xf numFmtId="0" fontId="35" fillId="33" borderId="20" xfId="0" applyFont="1" applyFill="1" applyBorder="1" applyAlignment="1">
      <alignment horizontal="center" vertical="top" wrapText="1"/>
    </xf>
    <xf numFmtId="4" fontId="35" fillId="33" borderId="18" xfId="0" applyNumberFormat="1" applyFont="1" applyFill="1" applyBorder="1" applyAlignment="1">
      <alignment horizontal="center" vertical="top" wrapText="1"/>
    </xf>
    <xf numFmtId="1" fontId="35" fillId="8" borderId="37" xfId="0" applyNumberFormat="1" applyFont="1" applyFill="1" applyBorder="1" applyAlignment="1">
      <alignment horizontal="center" vertical="center" wrapText="1"/>
    </xf>
    <xf numFmtId="1" fontId="35" fillId="8" borderId="38" xfId="0" applyNumberFormat="1" applyFont="1" applyFill="1" applyBorder="1" applyAlignment="1">
      <alignment horizontal="center" vertical="center" wrapText="1"/>
    </xf>
    <xf numFmtId="2" fontId="35" fillId="33" borderId="17" xfId="0" applyNumberFormat="1" applyFont="1" applyFill="1" applyBorder="1" applyAlignment="1">
      <alignment horizontal="center" vertical="top" wrapText="1"/>
    </xf>
    <xf numFmtId="1" fontId="35" fillId="33" borderId="15" xfId="0" applyNumberFormat="1" applyFont="1" applyFill="1" applyBorder="1" applyAlignment="1">
      <alignment horizontal="center" vertical="top" wrapText="1"/>
    </xf>
    <xf numFmtId="1" fontId="35" fillId="33" borderId="39" xfId="0" applyNumberFormat="1" applyFont="1" applyFill="1" applyBorder="1" applyAlignment="1">
      <alignment horizontal="center" vertical="top" wrapText="1"/>
    </xf>
    <xf numFmtId="1" fontId="35" fillId="33" borderId="40" xfId="0" applyNumberFormat="1" applyFont="1" applyFill="1" applyBorder="1" applyAlignment="1">
      <alignment horizontal="center" vertical="top" wrapText="1"/>
    </xf>
    <xf numFmtId="1" fontId="35" fillId="33" borderId="27" xfId="0" applyNumberFormat="1" applyFont="1" applyFill="1" applyBorder="1" applyAlignment="1">
      <alignment vertical="top" wrapText="1"/>
    </xf>
    <xf numFmtId="1" fontId="35" fillId="33" borderId="28" xfId="0" applyNumberFormat="1" applyFont="1" applyFill="1" applyBorder="1" applyAlignment="1">
      <alignment vertical="top" wrapText="1"/>
    </xf>
    <xf numFmtId="1" fontId="35" fillId="33" borderId="31" xfId="0" applyNumberFormat="1" applyFont="1" applyFill="1" applyBorder="1" applyAlignment="1">
      <alignment vertical="top" wrapText="1"/>
    </xf>
    <xf numFmtId="0" fontId="35" fillId="33" borderId="27" xfId="0" applyFont="1" applyFill="1" applyBorder="1" applyAlignment="1">
      <alignment horizontal="center" vertical="top"/>
    </xf>
    <xf numFmtId="0" fontId="35" fillId="33" borderId="16" xfId="0" applyFont="1" applyFill="1" applyBorder="1" applyAlignment="1">
      <alignment horizontal="center" vertical="top" wrapText="1"/>
    </xf>
    <xf numFmtId="0" fontId="35" fillId="33" borderId="28" xfId="0" applyFont="1" applyFill="1" applyBorder="1" applyAlignment="1">
      <alignment horizontal="center" vertical="top"/>
    </xf>
    <xf numFmtId="0" fontId="35" fillId="33" borderId="31" xfId="0" applyFont="1" applyFill="1" applyBorder="1" applyAlignment="1">
      <alignment horizontal="center" vertical="top"/>
    </xf>
    <xf numFmtId="0" fontId="35" fillId="33" borderId="17" xfId="0" applyFont="1" applyFill="1" applyBorder="1" applyAlignment="1">
      <alignment horizontal="center" vertical="top" wrapText="1"/>
    </xf>
    <xf numFmtId="0" fontId="35" fillId="33" borderId="15" xfId="0" applyFont="1" applyFill="1" applyBorder="1" applyAlignment="1">
      <alignment horizontal="center" vertical="top" wrapText="1"/>
    </xf>
    <xf numFmtId="0" fontId="35" fillId="33" borderId="15" xfId="0" applyFont="1" applyFill="1" applyBorder="1" applyAlignment="1">
      <alignment vertical="top" wrapText="1"/>
    </xf>
    <xf numFmtId="0" fontId="35" fillId="33" borderId="16" xfId="0" applyFont="1" applyFill="1" applyBorder="1" applyAlignment="1">
      <alignment vertical="top" wrapText="1"/>
    </xf>
    <xf numFmtId="0" fontId="35" fillId="33" borderId="17" xfId="0" applyFont="1" applyFill="1" applyBorder="1" applyAlignment="1">
      <alignment vertical="top" wrapText="1"/>
    </xf>
    <xf numFmtId="0" fontId="35" fillId="33" borderId="28" xfId="0" applyFont="1" applyFill="1" applyBorder="1" applyAlignment="1">
      <alignment horizontal="center" vertical="top"/>
    </xf>
    <xf numFmtId="0" fontId="35" fillId="33" borderId="27" xfId="0" applyFont="1" applyFill="1" applyBorder="1" applyAlignment="1">
      <alignment horizontal="center" vertical="top"/>
    </xf>
    <xf numFmtId="0" fontId="35" fillId="33" borderId="15" xfId="0" applyFont="1" applyFill="1" applyBorder="1" applyAlignment="1">
      <alignment horizontal="center" vertical="top" wrapText="1"/>
    </xf>
    <xf numFmtId="0" fontId="35" fillId="33" borderId="31" xfId="0" applyFont="1" applyFill="1" applyBorder="1" applyAlignment="1">
      <alignment horizontal="center" vertical="top"/>
    </xf>
    <xf numFmtId="0" fontId="35" fillId="33" borderId="16" xfId="0" applyFont="1" applyFill="1" applyBorder="1" applyAlignment="1">
      <alignment horizontal="center" vertical="top"/>
    </xf>
    <xf numFmtId="0" fontId="35" fillId="33" borderId="15" xfId="0" applyFont="1" applyFill="1" applyBorder="1" applyAlignment="1">
      <alignment horizontal="center" vertical="top"/>
    </xf>
    <xf numFmtId="0" fontId="35" fillId="33" borderId="17" xfId="0" applyFont="1" applyFill="1" applyBorder="1" applyAlignment="1">
      <alignment horizontal="center" vertical="top"/>
    </xf>
    <xf numFmtId="1" fontId="35" fillId="33" borderId="0" xfId="0" applyNumberFormat="1" applyFont="1" applyFill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center" vertical="top" wrapText="1"/>
    </xf>
    <xf numFmtId="3" fontId="7" fillId="33" borderId="14" xfId="0" applyNumberFormat="1" applyFont="1" applyFill="1" applyBorder="1" applyAlignment="1">
      <alignment horizontal="center" vertical="top" wrapText="1"/>
    </xf>
    <xf numFmtId="3" fontId="7" fillId="33" borderId="14" xfId="61" applyNumberFormat="1" applyFont="1" applyFill="1" applyBorder="1" applyAlignment="1">
      <alignment horizontal="center" vertical="top" wrapText="1"/>
    </xf>
    <xf numFmtId="3" fontId="7" fillId="33" borderId="41" xfId="0" applyNumberFormat="1" applyFont="1" applyFill="1" applyBorder="1" applyAlignment="1">
      <alignment horizontal="center" vertical="top" wrapText="1"/>
    </xf>
    <xf numFmtId="3" fontId="7" fillId="33" borderId="30" xfId="61" applyNumberFormat="1" applyFont="1" applyFill="1" applyBorder="1" applyAlignment="1">
      <alignment horizontal="center" vertical="top" wrapText="1"/>
    </xf>
    <xf numFmtId="3" fontId="7" fillId="33" borderId="42" xfId="61" applyNumberFormat="1" applyFont="1" applyFill="1" applyBorder="1" applyAlignment="1">
      <alignment horizontal="center" vertical="top" wrapText="1"/>
    </xf>
    <xf numFmtId="4" fontId="4" fillId="33" borderId="18" xfId="0" applyNumberFormat="1" applyFont="1" applyFill="1" applyBorder="1" applyAlignment="1">
      <alignment horizontal="center" vertical="top" wrapText="1"/>
    </xf>
    <xf numFmtId="3" fontId="4" fillId="33" borderId="18" xfId="0" applyNumberFormat="1" applyFont="1" applyFill="1" applyBorder="1" applyAlignment="1">
      <alignment horizontal="center" vertical="top" wrapText="1"/>
    </xf>
    <xf numFmtId="2" fontId="4" fillId="33" borderId="43" xfId="0" applyNumberFormat="1" applyFont="1" applyFill="1" applyBorder="1" applyAlignment="1">
      <alignment horizontal="center" vertical="top" wrapText="1"/>
    </xf>
    <xf numFmtId="1" fontId="4" fillId="33" borderId="32" xfId="0" applyNumberFormat="1" applyFont="1" applyFill="1" applyBorder="1" applyAlignment="1">
      <alignment horizontal="center" vertical="top" wrapText="1"/>
    </xf>
    <xf numFmtId="1" fontId="4" fillId="33" borderId="33" xfId="0" applyNumberFormat="1" applyFont="1" applyFill="1" applyBorder="1" applyAlignment="1">
      <alignment horizontal="center" vertical="top" wrapText="1"/>
    </xf>
    <xf numFmtId="2" fontId="4" fillId="33" borderId="44" xfId="0" applyNumberFormat="1" applyFont="1" applyFill="1" applyBorder="1" applyAlignment="1">
      <alignment horizontal="center" vertical="top" wrapText="1"/>
    </xf>
    <xf numFmtId="2" fontId="4" fillId="33" borderId="45" xfId="0" applyNumberFormat="1" applyFont="1" applyFill="1" applyBorder="1" applyAlignment="1">
      <alignment horizontal="center" vertical="top" wrapText="1"/>
    </xf>
    <xf numFmtId="3" fontId="4" fillId="33" borderId="46" xfId="0" applyNumberFormat="1" applyFont="1" applyFill="1" applyBorder="1" applyAlignment="1">
      <alignment horizontal="center" vertical="top" wrapText="1"/>
    </xf>
    <xf numFmtId="3" fontId="4" fillId="33" borderId="19" xfId="0" applyNumberFormat="1" applyFont="1" applyFill="1" applyBorder="1" applyAlignment="1">
      <alignment horizontal="center" vertical="top" wrapText="1"/>
    </xf>
    <xf numFmtId="2" fontId="4" fillId="33" borderId="47" xfId="0" applyNumberFormat="1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4" fontId="4" fillId="33" borderId="19" xfId="0" applyNumberFormat="1" applyFont="1" applyFill="1" applyBorder="1" applyAlignment="1">
      <alignment horizontal="center" vertical="top" wrapText="1"/>
    </xf>
    <xf numFmtId="4" fontId="4" fillId="33" borderId="19" xfId="0" applyNumberFormat="1" applyFont="1" applyFill="1" applyBorder="1" applyAlignment="1">
      <alignment vertical="top" wrapText="1"/>
    </xf>
    <xf numFmtId="181" fontId="4" fillId="33" borderId="19" xfId="61" applyNumberFormat="1" applyFont="1" applyFill="1" applyBorder="1" applyAlignment="1">
      <alignment horizontal="center" vertical="top" wrapText="1"/>
    </xf>
    <xf numFmtId="3" fontId="4" fillId="33" borderId="34" xfId="0" applyNumberFormat="1" applyFont="1" applyFill="1" applyBorder="1" applyAlignment="1">
      <alignment horizontal="center" vertical="top" wrapText="1"/>
    </xf>
    <xf numFmtId="4" fontId="4" fillId="33" borderId="48" xfId="0" applyNumberFormat="1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4" fontId="4" fillId="33" borderId="20" xfId="0" applyNumberFormat="1" applyFont="1" applyFill="1" applyBorder="1" applyAlignment="1">
      <alignment horizontal="center" vertical="top" wrapText="1"/>
    </xf>
    <xf numFmtId="4" fontId="59" fillId="33" borderId="20" xfId="0" applyNumberFormat="1" applyFont="1" applyFill="1" applyBorder="1" applyAlignment="1">
      <alignment horizontal="center" vertical="top" wrapText="1"/>
    </xf>
    <xf numFmtId="3" fontId="4" fillId="33" borderId="19" xfId="61" applyNumberFormat="1" applyFont="1" applyFill="1" applyBorder="1" applyAlignment="1">
      <alignment horizontal="center" vertical="top" wrapText="1"/>
    </xf>
    <xf numFmtId="2" fontId="4" fillId="33" borderId="48" xfId="0" applyNumberFormat="1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4" fontId="4" fillId="33" borderId="18" xfId="0" applyNumberFormat="1" applyFont="1" applyFill="1" applyBorder="1" applyAlignment="1">
      <alignment horizontal="center" vertical="top" wrapText="1"/>
    </xf>
    <xf numFmtId="4" fontId="59" fillId="33" borderId="18" xfId="0" applyNumberFormat="1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4" fontId="59" fillId="33" borderId="17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3" fontId="4" fillId="33" borderId="14" xfId="61" applyNumberFormat="1" applyFont="1" applyFill="1" applyBorder="1" applyAlignment="1">
      <alignment horizontal="center" vertical="top" wrapText="1"/>
    </xf>
    <xf numFmtId="2" fontId="4" fillId="33" borderId="49" xfId="0" applyNumberFormat="1" applyFont="1" applyFill="1" applyBorder="1" applyAlignment="1">
      <alignment horizontal="center" vertical="top" wrapText="1"/>
    </xf>
    <xf numFmtId="3" fontId="4" fillId="33" borderId="30" xfId="0" applyNumberFormat="1" applyFont="1" applyFill="1" applyBorder="1" applyAlignment="1">
      <alignment horizontal="center" vertical="top" wrapText="1"/>
    </xf>
    <xf numFmtId="3" fontId="4" fillId="33" borderId="14" xfId="0" applyNumberFormat="1" applyFont="1" applyFill="1" applyBorder="1" applyAlignment="1">
      <alignment horizontal="center" vertical="top" wrapText="1"/>
    </xf>
    <xf numFmtId="2" fontId="4" fillId="33" borderId="42" xfId="0" applyNumberFormat="1" applyFont="1" applyFill="1" applyBorder="1" applyAlignment="1">
      <alignment horizontal="center" vertical="top" wrapText="1"/>
    </xf>
    <xf numFmtId="0" fontId="66" fillId="33" borderId="19" xfId="0" applyFont="1" applyFill="1" applyBorder="1" applyAlignment="1">
      <alignment horizontal="center" vertical="top" wrapText="1"/>
    </xf>
    <xf numFmtId="4" fontId="66" fillId="33" borderId="19" xfId="0" applyNumberFormat="1" applyFont="1" applyFill="1" applyBorder="1" applyAlignment="1">
      <alignment horizontal="center" vertical="top" wrapText="1"/>
    </xf>
    <xf numFmtId="2" fontId="4" fillId="33" borderId="18" xfId="0" applyNumberFormat="1" applyFont="1" applyFill="1" applyBorder="1" applyAlignment="1">
      <alignment horizontal="center" vertical="top" wrapText="1"/>
    </xf>
    <xf numFmtId="3" fontId="66" fillId="33" borderId="34" xfId="0" applyNumberFormat="1" applyFont="1" applyFill="1" applyBorder="1" applyAlignment="1">
      <alignment horizontal="center" vertical="top" wrapText="1"/>
    </xf>
    <xf numFmtId="3" fontId="66" fillId="33" borderId="19" xfId="0" applyNumberFormat="1" applyFont="1" applyFill="1" applyBorder="1" applyAlignment="1">
      <alignment horizontal="center" vertical="top" wrapText="1"/>
    </xf>
    <xf numFmtId="2" fontId="66" fillId="33" borderId="48" xfId="0" applyNumberFormat="1" applyFont="1" applyFill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0" fontId="66" fillId="33" borderId="14" xfId="0" applyFont="1" applyFill="1" applyBorder="1" applyAlignment="1">
      <alignment horizontal="center" vertical="top" wrapText="1"/>
    </xf>
    <xf numFmtId="4" fontId="66" fillId="33" borderId="14" xfId="0" applyNumberFormat="1" applyFont="1" applyFill="1" applyBorder="1" applyAlignment="1">
      <alignment horizontal="center" vertical="top" wrapText="1"/>
    </xf>
    <xf numFmtId="3" fontId="66" fillId="33" borderId="30" xfId="0" applyNumberFormat="1" applyFont="1" applyFill="1" applyBorder="1" applyAlignment="1">
      <alignment horizontal="center" vertical="top" wrapText="1"/>
    </xf>
    <xf numFmtId="3" fontId="66" fillId="33" borderId="14" xfId="0" applyNumberFormat="1" applyFont="1" applyFill="1" applyBorder="1" applyAlignment="1">
      <alignment horizontal="center" vertical="top" wrapText="1"/>
    </xf>
    <xf numFmtId="2" fontId="66" fillId="33" borderId="42" xfId="0" applyNumberFormat="1" applyFont="1" applyFill="1" applyBorder="1" applyAlignment="1">
      <alignment horizontal="center" vertical="top" wrapText="1"/>
    </xf>
    <xf numFmtId="2" fontId="66" fillId="33" borderId="33" xfId="0" applyNumberFormat="1" applyFont="1" applyFill="1" applyBorder="1" applyAlignment="1">
      <alignment horizontal="center" vertical="top" wrapText="1"/>
    </xf>
    <xf numFmtId="4" fontId="66" fillId="33" borderId="33" xfId="0" applyNumberFormat="1" applyFont="1" applyFill="1" applyBorder="1" applyAlignment="1">
      <alignment horizontal="center" vertical="top" wrapText="1"/>
    </xf>
    <xf numFmtId="1" fontId="66" fillId="33" borderId="33" xfId="0" applyNumberFormat="1" applyFont="1" applyFill="1" applyBorder="1" applyAlignment="1">
      <alignment horizontal="center" vertical="top" wrapText="1"/>
    </xf>
    <xf numFmtId="3" fontId="66" fillId="33" borderId="32" xfId="0" applyNumberFormat="1" applyFont="1" applyFill="1" applyBorder="1" applyAlignment="1">
      <alignment horizontal="center" vertical="top" wrapText="1"/>
    </xf>
    <xf numFmtId="3" fontId="66" fillId="33" borderId="33" xfId="0" applyNumberFormat="1" applyFont="1" applyFill="1" applyBorder="1" applyAlignment="1">
      <alignment horizontal="center" vertical="top" wrapText="1"/>
    </xf>
    <xf numFmtId="2" fontId="66" fillId="33" borderId="44" xfId="0" applyNumberFormat="1" applyFont="1" applyFill="1" applyBorder="1" applyAlignment="1">
      <alignment horizontal="center" vertical="top" wrapText="1"/>
    </xf>
    <xf numFmtId="2" fontId="66" fillId="33" borderId="19" xfId="0" applyNumberFormat="1" applyFont="1" applyFill="1" applyBorder="1" applyAlignment="1">
      <alignment horizontal="center" vertical="top" wrapText="1"/>
    </xf>
    <xf numFmtId="4" fontId="66" fillId="33" borderId="19" xfId="0" applyNumberFormat="1" applyFont="1" applyFill="1" applyBorder="1" applyAlignment="1">
      <alignment horizontal="center" vertical="center" wrapText="1"/>
    </xf>
    <xf numFmtId="1" fontId="66" fillId="33" borderId="19" xfId="0" applyNumberFormat="1" applyFont="1" applyFill="1" applyBorder="1" applyAlignment="1">
      <alignment horizontal="center" vertical="top" wrapText="1"/>
    </xf>
    <xf numFmtId="2" fontId="66" fillId="33" borderId="19" xfId="0" applyNumberFormat="1" applyFont="1" applyFill="1" applyBorder="1" applyAlignment="1">
      <alignment horizontal="center" vertical="center" wrapText="1"/>
    </xf>
    <xf numFmtId="2" fontId="66" fillId="33" borderId="18" xfId="0" applyNumberFormat="1" applyFont="1" applyFill="1" applyBorder="1" applyAlignment="1">
      <alignment horizontal="center" vertical="top" wrapText="1"/>
    </xf>
    <xf numFmtId="4" fontId="66" fillId="33" borderId="18" xfId="0" applyNumberFormat="1" applyFont="1" applyFill="1" applyBorder="1" applyAlignment="1">
      <alignment horizontal="center" vertical="top" wrapText="1"/>
    </xf>
    <xf numFmtId="1" fontId="66" fillId="33" borderId="18" xfId="0" applyNumberFormat="1" applyFont="1" applyFill="1" applyBorder="1" applyAlignment="1">
      <alignment horizontal="center" vertical="top" wrapText="1"/>
    </xf>
    <xf numFmtId="0" fontId="66" fillId="33" borderId="20" xfId="0" applyFont="1" applyFill="1" applyBorder="1" applyAlignment="1">
      <alignment horizontal="center" vertical="top" wrapText="1"/>
    </xf>
    <xf numFmtId="0" fontId="66" fillId="33" borderId="16" xfId="0" applyFont="1" applyFill="1" applyBorder="1" applyAlignment="1">
      <alignment horizontal="center" vertical="top" wrapText="1"/>
    </xf>
    <xf numFmtId="0" fontId="66" fillId="33" borderId="18" xfId="0" applyFont="1" applyFill="1" applyBorder="1" applyAlignment="1">
      <alignment horizontal="center" vertical="top" wrapText="1"/>
    </xf>
    <xf numFmtId="0" fontId="66" fillId="33" borderId="16" xfId="0" applyFont="1" applyFill="1" applyBorder="1" applyAlignment="1">
      <alignment horizontal="center" vertical="top" wrapText="1"/>
    </xf>
    <xf numFmtId="191" fontId="66" fillId="33" borderId="33" xfId="61" applyNumberFormat="1" applyFont="1" applyFill="1" applyBorder="1" applyAlignment="1">
      <alignment horizontal="center" vertical="top" wrapText="1"/>
    </xf>
    <xf numFmtId="191" fontId="66" fillId="33" borderId="19" xfId="61" applyNumberFormat="1" applyFont="1" applyFill="1" applyBorder="1" applyAlignment="1">
      <alignment horizontal="center" vertical="top" wrapText="1"/>
    </xf>
    <xf numFmtId="2" fontId="66" fillId="33" borderId="20" xfId="0" applyNumberFormat="1" applyFont="1" applyFill="1" applyBorder="1" applyAlignment="1">
      <alignment horizontal="center" vertical="top" wrapText="1"/>
    </xf>
    <xf numFmtId="2" fontId="66" fillId="33" borderId="20" xfId="0" applyNumberFormat="1" applyFont="1" applyFill="1" applyBorder="1" applyAlignment="1">
      <alignment horizontal="center" vertical="center" wrapText="1"/>
    </xf>
    <xf numFmtId="1" fontId="66" fillId="33" borderId="20" xfId="0" applyNumberFormat="1" applyFont="1" applyFill="1" applyBorder="1" applyAlignment="1">
      <alignment horizontal="center" vertical="top" wrapText="1"/>
    </xf>
    <xf numFmtId="2" fontId="66" fillId="33" borderId="16" xfId="0" applyNumberFormat="1" applyFont="1" applyFill="1" applyBorder="1" applyAlignment="1">
      <alignment horizontal="center" vertical="top" wrapText="1"/>
    </xf>
    <xf numFmtId="2" fontId="66" fillId="33" borderId="16" xfId="0" applyNumberFormat="1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top" wrapText="1"/>
    </xf>
    <xf numFmtId="2" fontId="66" fillId="33" borderId="17" xfId="0" applyNumberFormat="1" applyFont="1" applyFill="1" applyBorder="1" applyAlignment="1">
      <alignment horizontal="center" vertical="top" wrapText="1"/>
    </xf>
    <xf numFmtId="2" fontId="66" fillId="33" borderId="17" xfId="0" applyNumberFormat="1" applyFont="1" applyFill="1" applyBorder="1" applyAlignment="1">
      <alignment horizontal="center" vertical="center" wrapText="1"/>
    </xf>
    <xf numFmtId="4" fontId="66" fillId="33" borderId="17" xfId="0" applyNumberFormat="1" applyFont="1" applyFill="1" applyBorder="1" applyAlignment="1">
      <alignment horizontal="center" vertical="top" wrapText="1"/>
    </xf>
    <xf numFmtId="3" fontId="66" fillId="33" borderId="17" xfId="0" applyNumberFormat="1" applyFont="1" applyFill="1" applyBorder="1" applyAlignment="1">
      <alignment horizontal="center" vertical="top" wrapText="1"/>
    </xf>
    <xf numFmtId="2" fontId="4" fillId="33" borderId="33" xfId="0" applyNumberFormat="1" applyFont="1" applyFill="1" applyBorder="1" applyAlignment="1">
      <alignment horizontal="center" vertical="top" wrapText="1"/>
    </xf>
    <xf numFmtId="4" fontId="4" fillId="33" borderId="33" xfId="0" applyNumberFormat="1" applyFont="1" applyFill="1" applyBorder="1" applyAlignment="1">
      <alignment horizontal="center" vertical="top" wrapText="1"/>
    </xf>
    <xf numFmtId="3" fontId="4" fillId="33" borderId="32" xfId="0" applyNumberFormat="1" applyFont="1" applyFill="1" applyBorder="1" applyAlignment="1">
      <alignment horizontal="center" vertical="top" wrapText="1"/>
    </xf>
    <xf numFmtId="3" fontId="4" fillId="33" borderId="33" xfId="0" applyNumberFormat="1" applyFont="1" applyFill="1" applyBorder="1" applyAlignment="1">
      <alignment horizontal="center" vertical="top" wrapText="1"/>
    </xf>
    <xf numFmtId="1" fontId="4" fillId="33" borderId="19" xfId="0" applyNumberFormat="1" applyFont="1" applyFill="1" applyBorder="1" applyAlignment="1">
      <alignment horizontal="center" vertical="top" wrapText="1"/>
    </xf>
    <xf numFmtId="3" fontId="4" fillId="33" borderId="34" xfId="0" applyNumberFormat="1" applyFont="1" applyFill="1" applyBorder="1" applyAlignment="1">
      <alignment horizontal="center" vertical="top" wrapText="1"/>
    </xf>
    <xf numFmtId="3" fontId="4" fillId="33" borderId="19" xfId="0" applyNumberFormat="1" applyFont="1" applyFill="1" applyBorder="1" applyAlignment="1">
      <alignment horizontal="center" vertical="top" wrapText="1"/>
    </xf>
    <xf numFmtId="2" fontId="4" fillId="33" borderId="48" xfId="0" applyNumberFormat="1" applyFont="1" applyFill="1" applyBorder="1" applyAlignment="1">
      <alignment horizontal="center" vertical="top" wrapText="1"/>
    </xf>
    <xf numFmtId="1" fontId="4" fillId="33" borderId="18" xfId="0" applyNumberFormat="1" applyFont="1" applyFill="1" applyBorder="1" applyAlignment="1">
      <alignment horizontal="center" vertical="top" wrapText="1"/>
    </xf>
    <xf numFmtId="2" fontId="4" fillId="33" borderId="17" xfId="0" applyNumberFormat="1" applyFont="1" applyFill="1" applyBorder="1" applyAlignment="1">
      <alignment horizontal="center" vertical="top" wrapText="1"/>
    </xf>
    <xf numFmtId="2" fontId="4" fillId="33" borderId="14" xfId="0" applyNumberFormat="1" applyFont="1" applyFill="1" applyBorder="1" applyAlignment="1">
      <alignment horizontal="center" vertical="top" wrapText="1"/>
    </xf>
    <xf numFmtId="4" fontId="4" fillId="33" borderId="17" xfId="0" applyNumberFormat="1" applyFont="1" applyFill="1" applyBorder="1" applyAlignment="1">
      <alignment horizontal="center" vertical="top" wrapText="1"/>
    </xf>
    <xf numFmtId="1" fontId="4" fillId="33" borderId="14" xfId="0" applyNumberFormat="1" applyFont="1" applyFill="1" applyBorder="1" applyAlignment="1">
      <alignment horizontal="center" vertical="top" wrapText="1"/>
    </xf>
    <xf numFmtId="3" fontId="4" fillId="33" borderId="14" xfId="0" applyNumberFormat="1" applyFont="1" applyFill="1" applyBorder="1" applyAlignment="1">
      <alignment horizontal="center" vertical="top" wrapText="1"/>
    </xf>
    <xf numFmtId="1" fontId="4" fillId="33" borderId="20" xfId="0" applyNumberFormat="1" applyFont="1" applyFill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top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top" wrapText="1"/>
    </xf>
    <xf numFmtId="2" fontId="4" fillId="33" borderId="16" xfId="0" applyNumberFormat="1" applyFont="1" applyFill="1" applyBorder="1" applyAlignment="1">
      <alignment horizontal="center" vertical="top" wrapText="1"/>
    </xf>
    <xf numFmtId="3" fontId="4" fillId="33" borderId="29" xfId="0" applyNumberFormat="1" applyFont="1" applyFill="1" applyBorder="1" applyAlignment="1">
      <alignment horizontal="center" vertical="top" wrapText="1"/>
    </xf>
    <xf numFmtId="0" fontId="4" fillId="33" borderId="36" xfId="0" applyFont="1" applyFill="1" applyBorder="1" applyAlignment="1">
      <alignment horizontal="center" vertical="top" wrapText="1"/>
    </xf>
    <xf numFmtId="4" fontId="4" fillId="33" borderId="16" xfId="0" applyNumberFormat="1" applyFont="1" applyFill="1" applyBorder="1" applyAlignment="1">
      <alignment horizontal="center" vertical="top" wrapText="1"/>
    </xf>
    <xf numFmtId="1" fontId="4" fillId="33" borderId="16" xfId="0" applyNumberFormat="1" applyFont="1" applyFill="1" applyBorder="1" applyAlignment="1">
      <alignment horizontal="center" vertical="top" wrapText="1"/>
    </xf>
    <xf numFmtId="3" fontId="4" fillId="33" borderId="28" xfId="0" applyNumberFormat="1" applyFont="1" applyFill="1" applyBorder="1" applyAlignment="1">
      <alignment horizontal="center" vertical="top" wrapText="1"/>
    </xf>
    <xf numFmtId="3" fontId="4" fillId="33" borderId="16" xfId="0" applyNumberFormat="1" applyFont="1" applyFill="1" applyBorder="1" applyAlignment="1">
      <alignment horizontal="center" vertical="top" wrapText="1"/>
    </xf>
    <xf numFmtId="2" fontId="4" fillId="33" borderId="51" xfId="0" applyNumberFormat="1" applyFont="1" applyFill="1" applyBorder="1" applyAlignment="1">
      <alignment horizontal="center" vertical="top" wrapText="1"/>
    </xf>
    <xf numFmtId="3" fontId="7" fillId="8" borderId="12" xfId="0" applyNumberFormat="1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3" fontId="4" fillId="33" borderId="18" xfId="61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4" fontId="4" fillId="33" borderId="20" xfId="0" applyNumberFormat="1" applyFont="1" applyFill="1" applyBorder="1" applyAlignment="1">
      <alignment horizontal="center" vertical="top" wrapText="1"/>
    </xf>
    <xf numFmtId="3" fontId="4" fillId="33" borderId="20" xfId="61" applyNumberFormat="1" applyFont="1" applyFill="1" applyBorder="1" applyAlignment="1">
      <alignment horizontal="center" vertical="top" wrapText="1"/>
    </xf>
    <xf numFmtId="3" fontId="4" fillId="33" borderId="35" xfId="0" applyNumberFormat="1" applyFont="1" applyFill="1" applyBorder="1" applyAlignment="1">
      <alignment horizontal="center" vertical="top" wrapText="1"/>
    </xf>
    <xf numFmtId="3" fontId="4" fillId="33" borderId="20" xfId="0" applyNumberFormat="1" applyFont="1" applyFill="1" applyBorder="1" applyAlignment="1">
      <alignment horizontal="center" vertical="top" wrapText="1"/>
    </xf>
    <xf numFmtId="0" fontId="66" fillId="33" borderId="15" xfId="0" applyFont="1" applyFill="1" applyBorder="1" applyAlignment="1">
      <alignment horizontal="center" vertical="top" wrapText="1"/>
    </xf>
    <xf numFmtId="0" fontId="59" fillId="33" borderId="33" xfId="0" applyFont="1" applyFill="1" applyBorder="1" applyAlignment="1">
      <alignment horizontal="center" vertical="top" wrapText="1"/>
    </xf>
    <xf numFmtId="4" fontId="66" fillId="33" borderId="16" xfId="0" applyNumberFormat="1" applyFont="1" applyFill="1" applyBorder="1" applyAlignment="1">
      <alignment horizontal="center" vertical="top" wrapText="1"/>
    </xf>
    <xf numFmtId="0" fontId="59" fillId="33" borderId="16" xfId="0" applyFont="1" applyFill="1" applyBorder="1" applyAlignment="1">
      <alignment horizontal="center" vertical="top" wrapText="1"/>
    </xf>
    <xf numFmtId="4" fontId="59" fillId="33" borderId="18" xfId="0" applyNumberFormat="1" applyFont="1" applyFill="1" applyBorder="1" applyAlignment="1">
      <alignment horizontal="center" vertical="top" wrapText="1"/>
    </xf>
    <xf numFmtId="0" fontId="59" fillId="33" borderId="18" xfId="0" applyFont="1" applyFill="1" applyBorder="1" applyAlignment="1">
      <alignment horizontal="center" vertical="top" wrapText="1"/>
    </xf>
    <xf numFmtId="4" fontId="66" fillId="33" borderId="20" xfId="0" applyNumberFormat="1" applyFont="1" applyFill="1" applyBorder="1" applyAlignment="1">
      <alignment horizontal="center" vertical="top" wrapText="1"/>
    </xf>
    <xf numFmtId="3" fontId="66" fillId="33" borderId="19" xfId="61" applyNumberFormat="1" applyFont="1" applyFill="1" applyBorder="1" applyAlignment="1">
      <alignment horizontal="center" vertical="top" wrapText="1"/>
    </xf>
    <xf numFmtId="4" fontId="66" fillId="33" borderId="16" xfId="0" applyNumberFormat="1" applyFont="1" applyFill="1" applyBorder="1" applyAlignment="1">
      <alignment horizontal="center" vertical="top" wrapText="1"/>
    </xf>
    <xf numFmtId="4" fontId="66" fillId="33" borderId="20" xfId="0" applyNumberFormat="1" applyFont="1" applyFill="1" applyBorder="1" applyAlignment="1">
      <alignment horizontal="center" vertical="top" wrapText="1"/>
    </xf>
    <xf numFmtId="0" fontId="66" fillId="33" borderId="18" xfId="0" applyFont="1" applyFill="1" applyBorder="1" applyAlignment="1">
      <alignment horizontal="center" vertical="top" wrapText="1"/>
    </xf>
    <xf numFmtId="4" fontId="59" fillId="33" borderId="14" xfId="0" applyNumberFormat="1" applyFont="1" applyFill="1" applyBorder="1" applyAlignment="1">
      <alignment horizontal="center" vertical="top" wrapText="1"/>
    </xf>
    <xf numFmtId="0" fontId="59" fillId="33" borderId="17" xfId="0" applyFont="1" applyFill="1" applyBorder="1" applyAlignment="1">
      <alignment horizontal="center" vertical="top" wrapText="1"/>
    </xf>
    <xf numFmtId="3" fontId="66" fillId="33" borderId="14" xfId="61" applyNumberFormat="1" applyFont="1" applyFill="1" applyBorder="1" applyAlignment="1">
      <alignment horizontal="center" vertical="top" wrapText="1"/>
    </xf>
    <xf numFmtId="4" fontId="4" fillId="33" borderId="15" xfId="0" applyNumberFormat="1" applyFont="1" applyFill="1" applyBorder="1" applyAlignment="1">
      <alignment horizontal="center" vertical="top" wrapText="1"/>
    </xf>
    <xf numFmtId="4" fontId="4" fillId="33" borderId="15" xfId="0" applyNumberFormat="1" applyFont="1" applyFill="1" applyBorder="1" applyAlignment="1">
      <alignment vertical="top" wrapText="1"/>
    </xf>
    <xf numFmtId="3" fontId="4" fillId="33" borderId="33" xfId="61" applyNumberFormat="1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vertical="center" wrapText="1"/>
    </xf>
    <xf numFmtId="181" fontId="4" fillId="33" borderId="33" xfId="61" applyNumberFormat="1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center" wrapText="1"/>
    </xf>
    <xf numFmtId="181" fontId="4" fillId="33" borderId="18" xfId="61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center" wrapText="1"/>
    </xf>
    <xf numFmtId="181" fontId="4" fillId="33" borderId="16" xfId="61" applyNumberFormat="1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center" wrapText="1"/>
    </xf>
    <xf numFmtId="181" fontId="4" fillId="33" borderId="20" xfId="61" applyNumberFormat="1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7" fillId="33" borderId="52" xfId="0" applyFont="1" applyFill="1" applyBorder="1" applyAlignment="1">
      <alignment horizontal="right" vertical="center" wrapText="1"/>
    </xf>
    <xf numFmtId="0" fontId="7" fillId="33" borderId="50" xfId="0" applyFont="1" applyFill="1" applyBorder="1" applyAlignment="1">
      <alignment horizontal="right" vertical="center" wrapText="1"/>
    </xf>
    <xf numFmtId="4" fontId="7" fillId="33" borderId="19" xfId="0" applyNumberFormat="1" applyFont="1" applyFill="1" applyBorder="1" applyAlignment="1">
      <alignment horizontal="center" vertical="top" wrapText="1"/>
    </xf>
    <xf numFmtId="3" fontId="7" fillId="33" borderId="19" xfId="0" applyNumberFormat="1" applyFont="1" applyFill="1" applyBorder="1" applyAlignment="1">
      <alignment horizontal="center" vertical="top" wrapText="1"/>
    </xf>
    <xf numFmtId="0" fontId="7" fillId="33" borderId="43" xfId="0" applyFont="1" applyFill="1" applyBorder="1" applyAlignment="1">
      <alignment horizontal="right" vertical="center" wrapText="1"/>
    </xf>
    <xf numFmtId="0" fontId="7" fillId="33" borderId="53" xfId="0" applyFont="1" applyFill="1" applyBorder="1" applyAlignment="1">
      <alignment horizontal="right" vertical="center" wrapText="1"/>
    </xf>
    <xf numFmtId="0" fontId="7" fillId="33" borderId="22" xfId="0" applyFont="1" applyFill="1" applyBorder="1" applyAlignment="1">
      <alignment horizontal="right" vertical="center" wrapText="1"/>
    </xf>
    <xf numFmtId="0" fontId="7" fillId="33" borderId="54" xfId="0" applyFont="1" applyFill="1" applyBorder="1" applyAlignment="1">
      <alignment horizontal="right" vertical="center" wrapText="1"/>
    </xf>
    <xf numFmtId="4" fontId="7" fillId="33" borderId="20" xfId="0" applyNumberFormat="1" applyFont="1" applyFill="1" applyBorder="1" applyAlignment="1">
      <alignment horizontal="center" vertical="top" wrapText="1"/>
    </xf>
    <xf numFmtId="3" fontId="7" fillId="33" borderId="20" xfId="0" applyNumberFormat="1" applyFont="1" applyFill="1" applyBorder="1" applyAlignment="1">
      <alignment horizontal="center" vertical="top" wrapText="1"/>
    </xf>
    <xf numFmtId="0" fontId="4" fillId="33" borderId="53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right" vertical="center" wrapText="1"/>
    </xf>
    <xf numFmtId="0" fontId="7" fillId="33" borderId="36" xfId="0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center" vertical="top" wrapText="1"/>
    </xf>
    <xf numFmtId="4" fontId="4" fillId="33" borderId="19" xfId="0" applyNumberFormat="1" applyFont="1" applyFill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4" fontId="4" fillId="33" borderId="20" xfId="0" applyNumberFormat="1" applyFont="1" applyFill="1" applyBorder="1" applyAlignment="1">
      <alignment horizontal="center" vertical="top" wrapText="1"/>
    </xf>
    <xf numFmtId="0" fontId="7" fillId="33" borderId="52" xfId="0" applyFont="1" applyFill="1" applyBorder="1" applyAlignment="1">
      <alignment horizontal="right" vertical="center" wrapText="1"/>
    </xf>
    <xf numFmtId="0" fontId="7" fillId="33" borderId="50" xfId="0" applyFont="1" applyFill="1" applyBorder="1" applyAlignment="1">
      <alignment horizontal="right" vertical="center" wrapText="1"/>
    </xf>
    <xf numFmtId="4" fontId="7" fillId="33" borderId="19" xfId="0" applyNumberFormat="1" applyFont="1" applyFill="1" applyBorder="1" applyAlignment="1">
      <alignment horizontal="center" vertical="top" wrapText="1"/>
    </xf>
    <xf numFmtId="3" fontId="7" fillId="33" borderId="19" xfId="0" applyNumberFormat="1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/>
    </xf>
    <xf numFmtId="4" fontId="7" fillId="33" borderId="14" xfId="0" applyNumberFormat="1" applyFont="1" applyFill="1" applyBorder="1" applyAlignment="1">
      <alignment horizontal="center" vertical="top" wrapText="1"/>
    </xf>
    <xf numFmtId="3" fontId="7" fillId="33" borderId="14" xfId="0" applyNumberFormat="1" applyFont="1" applyFill="1" applyBorder="1" applyAlignment="1">
      <alignment horizontal="center" vertical="top" wrapText="1"/>
    </xf>
    <xf numFmtId="2" fontId="4" fillId="33" borderId="14" xfId="0" applyNumberFormat="1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3" fontId="7" fillId="33" borderId="34" xfId="0" applyNumberFormat="1" applyFont="1" applyFill="1" applyBorder="1" applyAlignment="1">
      <alignment horizontal="center" vertical="top" wrapText="1"/>
    </xf>
    <xf numFmtId="3" fontId="7" fillId="33" borderId="30" xfId="0" applyNumberFormat="1" applyFont="1" applyFill="1" applyBorder="1" applyAlignment="1">
      <alignment horizontal="center" vertical="top" wrapText="1"/>
    </xf>
    <xf numFmtId="3" fontId="7" fillId="33" borderId="34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4" fontId="7" fillId="33" borderId="18" xfId="0" applyNumberFormat="1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2" fontId="4" fillId="33" borderId="16" xfId="0" applyNumberFormat="1" applyFont="1" applyFill="1" applyBorder="1" applyAlignment="1">
      <alignment horizontal="center" vertical="top" wrapText="1"/>
    </xf>
    <xf numFmtId="4" fontId="4" fillId="33" borderId="16" xfId="0" applyNumberFormat="1" applyFont="1" applyFill="1" applyBorder="1" applyAlignment="1">
      <alignment horizontal="center" vertical="top" wrapText="1"/>
    </xf>
    <xf numFmtId="3" fontId="7" fillId="33" borderId="18" xfId="0" applyNumberFormat="1" applyFont="1" applyFill="1" applyBorder="1" applyAlignment="1">
      <alignment horizontal="center" vertical="top" wrapText="1"/>
    </xf>
    <xf numFmtId="2" fontId="4" fillId="33" borderId="17" xfId="0" applyNumberFormat="1" applyFont="1" applyFill="1" applyBorder="1" applyAlignment="1">
      <alignment horizontal="center" vertical="top" wrapText="1"/>
    </xf>
    <xf numFmtId="3" fontId="7" fillId="33" borderId="17" xfId="0" applyNumberFormat="1" applyFont="1" applyFill="1" applyBorder="1" applyAlignment="1">
      <alignment horizontal="center" vertical="top" wrapText="1"/>
    </xf>
    <xf numFmtId="3" fontId="7" fillId="33" borderId="20" xfId="0" applyNumberFormat="1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center" vertical="top"/>
    </xf>
    <xf numFmtId="1" fontId="4" fillId="33" borderId="16" xfId="0" applyNumberFormat="1" applyFont="1" applyFill="1" applyBorder="1" applyAlignment="1">
      <alignment horizontal="center" vertical="top"/>
    </xf>
    <xf numFmtId="1" fontId="4" fillId="33" borderId="19" xfId="0" applyNumberFormat="1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 wrapText="1"/>
    </xf>
    <xf numFmtId="1" fontId="4" fillId="33" borderId="14" xfId="0" applyNumberFormat="1" applyFont="1" applyFill="1" applyBorder="1" applyAlignment="1">
      <alignment horizontal="center" vertical="top"/>
    </xf>
    <xf numFmtId="1" fontId="4" fillId="33" borderId="20" xfId="0" applyNumberFormat="1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1" fontId="4" fillId="33" borderId="18" xfId="0" applyNumberFormat="1" applyFont="1" applyFill="1" applyBorder="1" applyAlignment="1">
      <alignment horizontal="center" vertical="top"/>
    </xf>
    <xf numFmtId="1" fontId="4" fillId="33" borderId="19" xfId="0" applyNumberFormat="1" applyFont="1" applyFill="1" applyBorder="1" applyAlignment="1">
      <alignment horizontal="center" vertical="top"/>
    </xf>
    <xf numFmtId="1" fontId="4" fillId="33" borderId="14" xfId="0" applyNumberFormat="1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4" fillId="33" borderId="33" xfId="0" applyFont="1" applyFill="1" applyBorder="1" applyAlignment="1">
      <alignment horizontal="center" vertical="top"/>
    </xf>
    <xf numFmtId="1" fontId="4" fillId="33" borderId="33" xfId="0" applyNumberFormat="1" applyFont="1" applyFill="1" applyBorder="1" applyAlignment="1">
      <alignment horizontal="center" vertical="top"/>
    </xf>
    <xf numFmtId="3" fontId="4" fillId="33" borderId="55" xfId="0" applyNumberFormat="1" applyFont="1" applyFill="1" applyBorder="1" applyAlignment="1">
      <alignment horizontal="center" vertical="top" wrapText="1"/>
    </xf>
    <xf numFmtId="3" fontId="4" fillId="33" borderId="31" xfId="0" applyNumberFormat="1" applyFont="1" applyFill="1" applyBorder="1" applyAlignment="1">
      <alignment horizontal="center" vertical="top" wrapText="1"/>
    </xf>
    <xf numFmtId="3" fontId="4" fillId="33" borderId="17" xfId="0" applyNumberFormat="1" applyFont="1" applyFill="1" applyBorder="1" applyAlignment="1">
      <alignment horizontal="center" vertical="top" wrapText="1"/>
    </xf>
    <xf numFmtId="2" fontId="4" fillId="33" borderId="56" xfId="0" applyNumberFormat="1" applyFont="1" applyFill="1" applyBorder="1" applyAlignment="1">
      <alignment horizontal="center" vertical="top" wrapText="1"/>
    </xf>
    <xf numFmtId="0" fontId="37" fillId="33" borderId="18" xfId="0" applyFont="1" applyFill="1" applyBorder="1" applyAlignment="1">
      <alignment horizontal="center" vertical="top"/>
    </xf>
    <xf numFmtId="3" fontId="37" fillId="33" borderId="34" xfId="0" applyNumberFormat="1" applyFont="1" applyFill="1" applyBorder="1" applyAlignment="1">
      <alignment horizontal="center" vertical="top" wrapText="1"/>
    </xf>
    <xf numFmtId="3" fontId="37" fillId="33" borderId="19" xfId="0" applyNumberFormat="1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181" fontId="4" fillId="33" borderId="33" xfId="0" applyNumberFormat="1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 wrapText="1"/>
    </xf>
    <xf numFmtId="3" fontId="4" fillId="33" borderId="20" xfId="0" applyNumberFormat="1" applyFont="1" applyFill="1" applyBorder="1" applyAlignment="1">
      <alignment horizontal="center" vertical="top"/>
    </xf>
    <xf numFmtId="2" fontId="4" fillId="33" borderId="57" xfId="0" applyNumberFormat="1" applyFont="1" applyFill="1" applyBorder="1" applyAlignment="1">
      <alignment horizontal="center" vertical="top" wrapText="1"/>
    </xf>
    <xf numFmtId="3" fontId="4" fillId="33" borderId="14" xfId="0" applyNumberFormat="1" applyFont="1" applyFill="1" applyBorder="1" applyAlignment="1">
      <alignment horizontal="center" vertical="top"/>
    </xf>
    <xf numFmtId="3" fontId="67" fillId="33" borderId="0" xfId="61" applyNumberFormat="1" applyFont="1" applyFill="1" applyBorder="1" applyAlignment="1">
      <alignment horizontal="center" vertical="top" wrapText="1"/>
    </xf>
    <xf numFmtId="3" fontId="67" fillId="33" borderId="0" xfId="0" applyNumberFormat="1" applyFont="1" applyFill="1" applyAlignment="1">
      <alignment horizontal="center" vertical="top" wrapText="1"/>
    </xf>
    <xf numFmtId="1" fontId="39" fillId="33" borderId="27" xfId="0" applyNumberFormat="1" applyFont="1" applyFill="1" applyBorder="1" applyAlignment="1">
      <alignment horizontal="center" vertical="top" wrapText="1"/>
    </xf>
    <xf numFmtId="2" fontId="39" fillId="33" borderId="15" xfId="0" applyNumberFormat="1" applyFont="1" applyFill="1" applyBorder="1" applyAlignment="1">
      <alignment horizontal="center" vertical="top" wrapText="1"/>
    </xf>
    <xf numFmtId="179" fontId="39" fillId="33" borderId="15" xfId="61" applyNumberFormat="1" applyFont="1" applyFill="1" applyBorder="1" applyAlignment="1">
      <alignment horizontal="center" vertical="top" wrapText="1"/>
    </xf>
    <xf numFmtId="2" fontId="39" fillId="33" borderId="24" xfId="0" applyNumberFormat="1" applyFont="1" applyFill="1" applyBorder="1" applyAlignment="1">
      <alignment horizontal="center" vertical="top" wrapText="1"/>
    </xf>
    <xf numFmtId="2" fontId="39" fillId="33" borderId="25" xfId="0" applyNumberFormat="1" applyFont="1" applyFill="1" applyBorder="1" applyAlignment="1">
      <alignment horizontal="center" vertical="top" wrapText="1"/>
    </xf>
    <xf numFmtId="2" fontId="39" fillId="33" borderId="26" xfId="0" applyNumberFormat="1" applyFont="1" applyFill="1" applyBorder="1" applyAlignment="1">
      <alignment horizontal="center" vertical="top" wrapText="1"/>
    </xf>
    <xf numFmtId="179" fontId="39" fillId="33" borderId="58" xfId="61" applyNumberFormat="1" applyFont="1" applyFill="1" applyBorder="1" applyAlignment="1">
      <alignment horizontal="center" vertical="top" wrapText="1"/>
    </xf>
    <xf numFmtId="2" fontId="39" fillId="33" borderId="32" xfId="0" applyNumberFormat="1" applyFont="1" applyFill="1" applyBorder="1" applyAlignment="1">
      <alignment horizontal="center" vertical="top" wrapText="1"/>
    </xf>
    <xf numFmtId="2" fontId="39" fillId="33" borderId="33" xfId="0" applyNumberFormat="1" applyFont="1" applyFill="1" applyBorder="1" applyAlignment="1">
      <alignment horizontal="center" vertical="top" wrapText="1"/>
    </xf>
    <xf numFmtId="2" fontId="39" fillId="33" borderId="44" xfId="0" applyNumberFormat="1" applyFont="1" applyFill="1" applyBorder="1" applyAlignment="1">
      <alignment horizontal="center" vertical="top" wrapText="1"/>
    </xf>
    <xf numFmtId="2" fontId="68" fillId="33" borderId="0" xfId="0" applyNumberFormat="1" applyFont="1" applyFill="1" applyBorder="1" applyAlignment="1">
      <alignment horizontal="center" vertical="top" wrapText="1"/>
    </xf>
    <xf numFmtId="2" fontId="69" fillId="33" borderId="0" xfId="0" applyNumberFormat="1" applyFont="1" applyFill="1" applyAlignment="1">
      <alignment horizontal="left" vertical="top" wrapText="1"/>
    </xf>
    <xf numFmtId="1" fontId="39" fillId="33" borderId="28" xfId="0" applyNumberFormat="1" applyFont="1" applyFill="1" applyBorder="1" applyAlignment="1">
      <alignment horizontal="center" vertical="top" wrapText="1"/>
    </xf>
    <xf numFmtId="2" fontId="39" fillId="33" borderId="16" xfId="0" applyNumberFormat="1" applyFont="1" applyFill="1" applyBorder="1" applyAlignment="1">
      <alignment horizontal="center" vertical="top" wrapText="1"/>
    </xf>
    <xf numFmtId="179" fontId="39" fillId="33" borderId="16" xfId="61" applyNumberFormat="1" applyFont="1" applyFill="1" applyBorder="1" applyAlignment="1">
      <alignment horizontal="center" vertical="top" wrapText="1"/>
    </xf>
    <xf numFmtId="179" fontId="39" fillId="33" borderId="20" xfId="61" applyNumberFormat="1" applyFont="1" applyFill="1" applyBorder="1" applyAlignment="1">
      <alignment horizontal="center" vertical="top" wrapText="1"/>
    </xf>
    <xf numFmtId="179" fontId="39" fillId="33" borderId="20" xfId="61" applyNumberFormat="1" applyFont="1" applyFill="1" applyBorder="1" applyAlignment="1">
      <alignment horizontal="center" vertical="top" wrapText="1"/>
    </xf>
    <xf numFmtId="179" fontId="39" fillId="33" borderId="59" xfId="61" applyNumberFormat="1" applyFont="1" applyFill="1" applyBorder="1" applyAlignment="1">
      <alignment horizontal="center" vertical="top" wrapText="1"/>
    </xf>
    <xf numFmtId="2" fontId="39" fillId="33" borderId="35" xfId="0" applyNumberFormat="1" applyFont="1" applyFill="1" applyBorder="1" applyAlignment="1">
      <alignment horizontal="center" vertical="top" wrapText="1"/>
    </xf>
    <xf numFmtId="2" fontId="39" fillId="33" borderId="20" xfId="0" applyNumberFormat="1" applyFont="1" applyFill="1" applyBorder="1" applyAlignment="1">
      <alignment horizontal="center" vertical="top" wrapText="1"/>
    </xf>
    <xf numFmtId="2" fontId="39" fillId="33" borderId="51" xfId="0" applyNumberFormat="1" applyFont="1" applyFill="1" applyBorder="1" applyAlignment="1">
      <alignment horizontal="center" vertical="top" wrapText="1"/>
    </xf>
    <xf numFmtId="2" fontId="69" fillId="33" borderId="0" xfId="0" applyNumberFormat="1" applyFont="1" applyFill="1" applyAlignment="1">
      <alignment horizontal="center" vertical="top" wrapText="1"/>
    </xf>
    <xf numFmtId="1" fontId="39" fillId="33" borderId="29" xfId="0" applyNumberFormat="1" applyFont="1" applyFill="1" applyBorder="1" applyAlignment="1">
      <alignment horizontal="center" vertical="top" wrapText="1"/>
    </xf>
    <xf numFmtId="2" fontId="39" fillId="33" borderId="18" xfId="0" applyNumberFormat="1" applyFont="1" applyFill="1" applyBorder="1" applyAlignment="1">
      <alignment horizontal="center" vertical="top" wrapText="1"/>
    </xf>
    <xf numFmtId="179" fontId="39" fillId="33" borderId="18" xfId="61" applyNumberFormat="1" applyFont="1" applyFill="1" applyBorder="1" applyAlignment="1">
      <alignment horizontal="center" vertical="top" wrapText="1"/>
    </xf>
    <xf numFmtId="179" fontId="39" fillId="33" borderId="60" xfId="61" applyNumberFormat="1" applyFont="1" applyFill="1" applyBorder="1" applyAlignment="1">
      <alignment horizontal="center" vertical="top" wrapText="1"/>
    </xf>
    <xf numFmtId="2" fontId="39" fillId="33" borderId="29" xfId="0" applyNumberFormat="1" applyFont="1" applyFill="1" applyBorder="1" applyAlignment="1">
      <alignment horizontal="center" vertical="top" wrapText="1"/>
    </xf>
    <xf numFmtId="2" fontId="39" fillId="33" borderId="47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45" xfId="0" applyFont="1" applyFill="1" applyBorder="1" applyAlignment="1">
      <alignment horizontal="center" vertical="top" wrapText="1"/>
    </xf>
    <xf numFmtId="0" fontId="4" fillId="33" borderId="52" xfId="0" applyFont="1" applyFill="1" applyBorder="1" applyAlignment="1">
      <alignment horizontal="center" vertical="top" wrapText="1"/>
    </xf>
    <xf numFmtId="0" fontId="4" fillId="33" borderId="49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" fontId="6" fillId="34" borderId="37" xfId="0" applyNumberFormat="1" applyFont="1" applyFill="1" applyBorder="1" applyAlignment="1">
      <alignment horizontal="center" vertical="top" wrapText="1"/>
    </xf>
    <xf numFmtId="1" fontId="6" fillId="34" borderId="38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53"/>
  <sheetViews>
    <sheetView tabSelected="1" view="pageBreakPreview" zoomScale="61" zoomScaleNormal="70" zoomScaleSheetLayoutView="61" zoomScalePageLayoutView="60" workbookViewId="0" topLeftCell="A190">
      <selection activeCell="E9" sqref="E9:E20"/>
    </sheetView>
  </sheetViews>
  <sheetFormatPr defaultColWidth="22.125" defaultRowHeight="12.75"/>
  <cols>
    <col min="1" max="1" width="8.50390625" style="131" customWidth="1"/>
    <col min="2" max="2" width="27.50390625" style="72" customWidth="1"/>
    <col min="3" max="3" width="12.375" style="26" customWidth="1"/>
    <col min="4" max="4" width="24.625" style="26" customWidth="1"/>
    <col min="5" max="5" width="24.125" style="26" customWidth="1"/>
    <col min="6" max="6" width="21.25390625" style="26" customWidth="1"/>
    <col min="7" max="7" width="38.125" style="2" customWidth="1"/>
    <col min="8" max="8" width="25.875" style="2" customWidth="1"/>
    <col min="9" max="9" width="34.625" style="2" customWidth="1"/>
    <col min="10" max="10" width="18.75390625" style="2" customWidth="1"/>
    <col min="11" max="11" width="26.50390625" style="2" customWidth="1"/>
    <col min="12" max="13" width="13.00390625" style="3" customWidth="1"/>
    <col min="14" max="14" width="12.375" style="1" customWidth="1"/>
    <col min="15" max="15" width="11.00390625" style="2" customWidth="1"/>
    <col min="16" max="16" width="12.625" style="2" customWidth="1"/>
    <col min="17" max="17" width="16.125" style="2" customWidth="1"/>
    <col min="18" max="18" width="14.50390625" style="12" customWidth="1"/>
    <col min="19" max="16384" width="22.125" style="1" customWidth="1"/>
  </cols>
  <sheetData>
    <row r="2" spans="1:13" ht="50.25" customHeight="1">
      <c r="A2" s="71"/>
      <c r="B2" s="393" t="s">
        <v>239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3" ht="14.25" thickBot="1">
      <c r="A3" s="71"/>
      <c r="C3" s="25"/>
    </row>
    <row r="4" spans="1:18" s="376" customFormat="1" ht="33.75" customHeight="1">
      <c r="A4" s="365" t="s">
        <v>8</v>
      </c>
      <c r="B4" s="366" t="s">
        <v>57</v>
      </c>
      <c r="C4" s="367" t="s">
        <v>231</v>
      </c>
      <c r="D4" s="68" t="s">
        <v>242</v>
      </c>
      <c r="E4" s="69"/>
      <c r="F4" s="70"/>
      <c r="G4" s="368" t="s">
        <v>52</v>
      </c>
      <c r="H4" s="369"/>
      <c r="I4" s="369"/>
      <c r="J4" s="370"/>
      <c r="K4" s="368" t="s">
        <v>53</v>
      </c>
      <c r="L4" s="369"/>
      <c r="M4" s="370"/>
      <c r="N4" s="371" t="s">
        <v>235</v>
      </c>
      <c r="O4" s="372" t="s">
        <v>188</v>
      </c>
      <c r="P4" s="373"/>
      <c r="Q4" s="374"/>
      <c r="R4" s="375"/>
    </row>
    <row r="5" spans="1:18" s="386" customFormat="1" ht="57" customHeight="1">
      <c r="A5" s="377"/>
      <c r="B5" s="378"/>
      <c r="C5" s="379"/>
      <c r="D5" s="380" t="s">
        <v>232</v>
      </c>
      <c r="E5" s="380" t="s">
        <v>233</v>
      </c>
      <c r="F5" s="380" t="s">
        <v>234</v>
      </c>
      <c r="G5" s="381" t="s">
        <v>22</v>
      </c>
      <c r="H5" s="381" t="s">
        <v>23</v>
      </c>
      <c r="I5" s="381" t="s">
        <v>24</v>
      </c>
      <c r="J5" s="381" t="s">
        <v>25</v>
      </c>
      <c r="K5" s="381" t="s">
        <v>0</v>
      </c>
      <c r="L5" s="381" t="s">
        <v>4</v>
      </c>
      <c r="M5" s="381" t="s">
        <v>1</v>
      </c>
      <c r="N5" s="382"/>
      <c r="O5" s="383" t="s">
        <v>184</v>
      </c>
      <c r="P5" s="384" t="s">
        <v>185</v>
      </c>
      <c r="Q5" s="385" t="s">
        <v>187</v>
      </c>
      <c r="R5" s="375"/>
    </row>
    <row r="6" spans="1:18" s="386" customFormat="1" ht="30" customHeight="1">
      <c r="A6" s="387"/>
      <c r="B6" s="388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90"/>
      <c r="O6" s="391"/>
      <c r="P6" s="388"/>
      <c r="Q6" s="392"/>
      <c r="R6" s="375"/>
    </row>
    <row r="7" spans="1:18" s="5" customFormat="1" ht="24" customHeight="1" thickBot="1">
      <c r="A7" s="78">
        <v>1</v>
      </c>
      <c r="B7" s="79">
        <v>2</v>
      </c>
      <c r="C7" s="27">
        <v>3</v>
      </c>
      <c r="D7" s="27">
        <v>4</v>
      </c>
      <c r="E7" s="27">
        <v>5</v>
      </c>
      <c r="F7" s="27">
        <v>6</v>
      </c>
      <c r="G7" s="133">
        <v>7</v>
      </c>
      <c r="H7" s="133">
        <v>8</v>
      </c>
      <c r="I7" s="133">
        <v>9</v>
      </c>
      <c r="J7" s="133">
        <v>10</v>
      </c>
      <c r="K7" s="133">
        <v>11</v>
      </c>
      <c r="L7" s="134">
        <v>12</v>
      </c>
      <c r="M7" s="134">
        <v>13</v>
      </c>
      <c r="N7" s="135">
        <v>14</v>
      </c>
      <c r="O7" s="136">
        <v>15</v>
      </c>
      <c r="P7" s="134">
        <v>16</v>
      </c>
      <c r="Q7" s="137">
        <v>17</v>
      </c>
      <c r="R7" s="13"/>
    </row>
    <row r="8" spans="1:18" s="364" customFormat="1" ht="21" customHeight="1" thickBot="1">
      <c r="A8" s="401"/>
      <c r="B8" s="402"/>
      <c r="C8" s="15">
        <v>706</v>
      </c>
      <c r="D8" s="22" t="s">
        <v>236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  <c r="R8" s="363"/>
    </row>
    <row r="9" spans="1:18" ht="52.5">
      <c r="A9" s="80">
        <v>1</v>
      </c>
      <c r="B9" s="81" t="s">
        <v>6</v>
      </c>
      <c r="C9" s="34">
        <v>706</v>
      </c>
      <c r="D9" s="28">
        <v>124490616</v>
      </c>
      <c r="E9" s="28">
        <v>180517430.5</v>
      </c>
      <c r="F9" s="28">
        <v>163128243.22</v>
      </c>
      <c r="G9" s="138" t="s">
        <v>193</v>
      </c>
      <c r="H9" s="138" t="s">
        <v>193</v>
      </c>
      <c r="I9" s="138" t="s">
        <v>210</v>
      </c>
      <c r="J9" s="138"/>
      <c r="K9" s="138" t="s">
        <v>204</v>
      </c>
      <c r="L9" s="139">
        <v>631</v>
      </c>
      <c r="M9" s="139">
        <v>631</v>
      </c>
      <c r="N9" s="140">
        <f>M9/L9*100</f>
        <v>100</v>
      </c>
      <c r="O9" s="141">
        <f>ROUND(L9-(L9*10/100),0)</f>
        <v>568</v>
      </c>
      <c r="P9" s="142">
        <f>ROUND(L9+(L9*10/100),0)</f>
        <v>694</v>
      </c>
      <c r="Q9" s="143" t="s">
        <v>186</v>
      </c>
      <c r="R9" s="14"/>
    </row>
    <row r="10" spans="1:18" ht="39">
      <c r="A10" s="80"/>
      <c r="B10" s="81"/>
      <c r="C10" s="34"/>
      <c r="D10" s="30"/>
      <c r="E10" s="30"/>
      <c r="F10" s="30"/>
      <c r="G10" s="138" t="s">
        <v>228</v>
      </c>
      <c r="H10" s="138" t="s">
        <v>228</v>
      </c>
      <c r="I10" s="138" t="s">
        <v>211</v>
      </c>
      <c r="J10" s="138"/>
      <c r="K10" s="138" t="s">
        <v>202</v>
      </c>
      <c r="L10" s="139">
        <v>185750</v>
      </c>
      <c r="M10" s="139">
        <v>185750</v>
      </c>
      <c r="N10" s="144">
        <f>M10/L10*100</f>
        <v>100</v>
      </c>
      <c r="O10" s="145">
        <f>ROUND(L10-(L10*10/100),0)</f>
        <v>167175</v>
      </c>
      <c r="P10" s="146">
        <f>ROUND(L10+(L10*10/100),0)</f>
        <v>204325</v>
      </c>
      <c r="Q10" s="147" t="s">
        <v>186</v>
      </c>
      <c r="R10" s="14"/>
    </row>
    <row r="11" spans="1:18" ht="69" customHeight="1">
      <c r="A11" s="80"/>
      <c r="B11" s="81"/>
      <c r="C11" s="34"/>
      <c r="D11" s="30"/>
      <c r="E11" s="30"/>
      <c r="F11" s="30"/>
      <c r="G11" s="148" t="s">
        <v>206</v>
      </c>
      <c r="H11" s="149" t="s">
        <v>205</v>
      </c>
      <c r="I11" s="149" t="s">
        <v>212</v>
      </c>
      <c r="J11" s="150"/>
      <c r="K11" s="149" t="s">
        <v>13</v>
      </c>
      <c r="L11" s="151">
        <v>30871.1</v>
      </c>
      <c r="M11" s="151">
        <v>30871.1</v>
      </c>
      <c r="N11" s="144">
        <f>M11/L11*100</f>
        <v>100</v>
      </c>
      <c r="O11" s="152">
        <f>ROUND(L11-(L11*10/100),0)</f>
        <v>27784</v>
      </c>
      <c r="P11" s="146">
        <f>ROUND(L11+(L11*10/100),0)</f>
        <v>33958</v>
      </c>
      <c r="Q11" s="153" t="s">
        <v>186</v>
      </c>
      <c r="R11" s="14"/>
    </row>
    <row r="12" spans="1:18" ht="26.25">
      <c r="A12" s="80"/>
      <c r="B12" s="81"/>
      <c r="C12" s="34"/>
      <c r="D12" s="30"/>
      <c r="E12" s="30"/>
      <c r="F12" s="30"/>
      <c r="G12" s="154" t="s">
        <v>197</v>
      </c>
      <c r="H12" s="154" t="s">
        <v>229</v>
      </c>
      <c r="I12" s="155" t="s">
        <v>210</v>
      </c>
      <c r="J12" s="156"/>
      <c r="K12" s="149" t="s">
        <v>230</v>
      </c>
      <c r="L12" s="157">
        <v>900263</v>
      </c>
      <c r="M12" s="157">
        <v>900263</v>
      </c>
      <c r="N12" s="144">
        <f>M12/L12*100</f>
        <v>100</v>
      </c>
      <c r="O12" s="152">
        <f>ROUND(L12-(L12*10/100),0)</f>
        <v>810237</v>
      </c>
      <c r="P12" s="146">
        <f>ROUND(L12+(L12*10/100),0)</f>
        <v>990289</v>
      </c>
      <c r="Q12" s="158" t="s">
        <v>186</v>
      </c>
      <c r="R12" s="14"/>
    </row>
    <row r="13" spans="1:18" ht="26.25">
      <c r="A13" s="80"/>
      <c r="B13" s="81"/>
      <c r="C13" s="34"/>
      <c r="D13" s="30"/>
      <c r="E13" s="30"/>
      <c r="F13" s="30"/>
      <c r="G13" s="159"/>
      <c r="H13" s="159"/>
      <c r="I13" s="160"/>
      <c r="J13" s="161"/>
      <c r="K13" s="149" t="s">
        <v>198</v>
      </c>
      <c r="L13" s="151">
        <v>277.4</v>
      </c>
      <c r="M13" s="151">
        <v>278.7</v>
      </c>
      <c r="N13" s="144">
        <f>M13/L13*100</f>
        <v>100.46863734679164</v>
      </c>
      <c r="O13" s="152">
        <f>ROUND(L13-(L13*10/100),0)</f>
        <v>250</v>
      </c>
      <c r="P13" s="146">
        <f>ROUND(L13+(L13*10/100),0)</f>
        <v>305</v>
      </c>
      <c r="Q13" s="158" t="s">
        <v>186</v>
      </c>
      <c r="R13" s="14"/>
    </row>
    <row r="14" spans="1:18" ht="39">
      <c r="A14" s="80"/>
      <c r="B14" s="81"/>
      <c r="C14" s="34"/>
      <c r="D14" s="30"/>
      <c r="E14" s="30"/>
      <c r="F14" s="30"/>
      <c r="G14" s="149" t="s">
        <v>199</v>
      </c>
      <c r="H14" s="149" t="s">
        <v>199</v>
      </c>
      <c r="I14" s="149" t="s">
        <v>210</v>
      </c>
      <c r="J14" s="149"/>
      <c r="K14" s="149" t="s">
        <v>21</v>
      </c>
      <c r="L14" s="157">
        <v>3</v>
      </c>
      <c r="M14" s="157">
        <v>3</v>
      </c>
      <c r="N14" s="144">
        <f>M14/L14*100</f>
        <v>100</v>
      </c>
      <c r="O14" s="152">
        <f>ROUND(L14-(L14*10/100),0)</f>
        <v>3</v>
      </c>
      <c r="P14" s="146">
        <f>ROUND(L14+(L14*10/100),0)</f>
        <v>3</v>
      </c>
      <c r="Q14" s="158" t="s">
        <v>186</v>
      </c>
      <c r="R14" s="14"/>
    </row>
    <row r="15" spans="1:18" ht="21.75" customHeight="1">
      <c r="A15" s="80"/>
      <c r="B15" s="81"/>
      <c r="C15" s="34"/>
      <c r="D15" s="30"/>
      <c r="E15" s="30"/>
      <c r="F15" s="30"/>
      <c r="G15" s="162" t="s">
        <v>177</v>
      </c>
      <c r="H15" s="163" t="s">
        <v>177</v>
      </c>
      <c r="I15" s="148" t="s">
        <v>213</v>
      </c>
      <c r="J15" s="148"/>
      <c r="K15" s="149" t="s">
        <v>178</v>
      </c>
      <c r="L15" s="148">
        <v>2.6</v>
      </c>
      <c r="M15" s="148">
        <v>2.6</v>
      </c>
      <c r="N15" s="144">
        <f>M15/L15*100</f>
        <v>100</v>
      </c>
      <c r="O15" s="152">
        <f>ROUND(L15-(L15*10/100),0)</f>
        <v>2</v>
      </c>
      <c r="P15" s="146">
        <f>ROUND(L15+(L15*10/100),0)</f>
        <v>3</v>
      </c>
      <c r="Q15" s="158" t="s">
        <v>186</v>
      </c>
      <c r="R15" s="14"/>
    </row>
    <row r="16" spans="1:18" ht="26.25">
      <c r="A16" s="80"/>
      <c r="B16" s="81"/>
      <c r="C16" s="34"/>
      <c r="D16" s="30"/>
      <c r="E16" s="30"/>
      <c r="F16" s="30"/>
      <c r="G16" s="164"/>
      <c r="H16" s="163" t="s">
        <v>177</v>
      </c>
      <c r="I16" s="148" t="s">
        <v>213</v>
      </c>
      <c r="J16" s="148"/>
      <c r="K16" s="149" t="s">
        <v>194</v>
      </c>
      <c r="L16" s="148">
        <v>2</v>
      </c>
      <c r="M16" s="148">
        <v>2</v>
      </c>
      <c r="N16" s="144">
        <f>M16/L16*100</f>
        <v>100</v>
      </c>
      <c r="O16" s="152">
        <f>ROUND(L16-(L16*10/100),0)</f>
        <v>2</v>
      </c>
      <c r="P16" s="146">
        <f>ROUND(L16+(L16*10/100),0)</f>
        <v>2</v>
      </c>
      <c r="Q16" s="158" t="s">
        <v>186</v>
      </c>
      <c r="R16" s="14"/>
    </row>
    <row r="17" spans="1:18" ht="18.75" customHeight="1">
      <c r="A17" s="80"/>
      <c r="B17" s="81"/>
      <c r="C17" s="34"/>
      <c r="D17" s="30"/>
      <c r="E17" s="30"/>
      <c r="F17" s="30"/>
      <c r="G17" s="165" t="s">
        <v>208</v>
      </c>
      <c r="H17" s="163" t="s">
        <v>208</v>
      </c>
      <c r="I17" s="148" t="s">
        <v>213</v>
      </c>
      <c r="J17" s="148"/>
      <c r="K17" s="149" t="s">
        <v>209</v>
      </c>
      <c r="L17" s="148">
        <v>0</v>
      </c>
      <c r="M17" s="148">
        <v>0</v>
      </c>
      <c r="N17" s="144" t="e">
        <f>M17/L17*100</f>
        <v>#DIV/0!</v>
      </c>
      <c r="O17" s="152">
        <f>ROUND(L17-(L17*10/100),0)</f>
        <v>0</v>
      </c>
      <c r="P17" s="146">
        <f>ROUND(L17+(L17*10/100),0)</f>
        <v>0</v>
      </c>
      <c r="Q17" s="158" t="s">
        <v>186</v>
      </c>
      <c r="R17" s="14"/>
    </row>
    <row r="18" spans="1:18" ht="66">
      <c r="A18" s="80"/>
      <c r="B18" s="81"/>
      <c r="C18" s="34"/>
      <c r="D18" s="30"/>
      <c r="E18" s="30"/>
      <c r="F18" s="30"/>
      <c r="G18" s="149" t="s">
        <v>98</v>
      </c>
      <c r="H18" s="149" t="s">
        <v>98</v>
      </c>
      <c r="I18" s="149" t="s">
        <v>213</v>
      </c>
      <c r="J18" s="149"/>
      <c r="K18" s="148" t="s">
        <v>150</v>
      </c>
      <c r="L18" s="148">
        <v>148</v>
      </c>
      <c r="M18" s="148">
        <v>148</v>
      </c>
      <c r="N18" s="144">
        <f>M18/L18*100</f>
        <v>100</v>
      </c>
      <c r="O18" s="152">
        <f>ROUND(L18-(L18*10/100),0)</f>
        <v>133</v>
      </c>
      <c r="P18" s="146">
        <f>ROUND(L18+(L18*10/100),0)</f>
        <v>163</v>
      </c>
      <c r="Q18" s="158" t="s">
        <v>186</v>
      </c>
      <c r="R18" s="14"/>
    </row>
    <row r="19" spans="1:18" ht="13.5">
      <c r="A19" s="80"/>
      <c r="B19" s="81"/>
      <c r="C19" s="34"/>
      <c r="D19" s="30"/>
      <c r="E19" s="30"/>
      <c r="F19" s="30"/>
      <c r="G19" s="154" t="s">
        <v>195</v>
      </c>
      <c r="H19" s="154" t="s">
        <v>196</v>
      </c>
      <c r="I19" s="156" t="s">
        <v>240</v>
      </c>
      <c r="J19" s="156"/>
      <c r="K19" s="148" t="s">
        <v>203</v>
      </c>
      <c r="L19" s="166">
        <v>1</v>
      </c>
      <c r="M19" s="166">
        <v>1</v>
      </c>
      <c r="N19" s="144">
        <f>M19/L19*100</f>
        <v>100</v>
      </c>
      <c r="O19" s="152">
        <f>ROUND(L19-(L19*10/100),0)</f>
        <v>1</v>
      </c>
      <c r="P19" s="146">
        <f>ROUND(L19+(L19*10/100),0)</f>
        <v>1</v>
      </c>
      <c r="Q19" s="158" t="s">
        <v>186</v>
      </c>
      <c r="R19" s="14"/>
    </row>
    <row r="20" spans="1:18" ht="33" customHeight="1" thickBot="1">
      <c r="A20" s="82"/>
      <c r="B20" s="83"/>
      <c r="C20" s="35"/>
      <c r="D20" s="32"/>
      <c r="E20" s="32"/>
      <c r="F20" s="32"/>
      <c r="G20" s="167"/>
      <c r="H20" s="167"/>
      <c r="I20" s="168"/>
      <c r="J20" s="168"/>
      <c r="K20" s="169" t="s">
        <v>179</v>
      </c>
      <c r="L20" s="170">
        <v>4000</v>
      </c>
      <c r="M20" s="170">
        <v>4000</v>
      </c>
      <c r="N20" s="171">
        <f>M20/L20*100</f>
        <v>100</v>
      </c>
      <c r="O20" s="172">
        <f>ROUND(L20-(L20*10/100),0)</f>
        <v>3600</v>
      </c>
      <c r="P20" s="173">
        <f>ROUND(L20+(L20*10/100),0)</f>
        <v>4400</v>
      </c>
      <c r="Q20" s="174" t="s">
        <v>186</v>
      </c>
      <c r="R20" s="14"/>
    </row>
    <row r="21" spans="1:18" ht="110.25" customHeight="1">
      <c r="A21" s="73">
        <v>2</v>
      </c>
      <c r="B21" s="84" t="s">
        <v>7</v>
      </c>
      <c r="C21" s="33">
        <v>706</v>
      </c>
      <c r="D21" s="28">
        <v>14763081</v>
      </c>
      <c r="E21" s="28">
        <v>18745554.72</v>
      </c>
      <c r="F21" s="28">
        <v>17115692.65</v>
      </c>
      <c r="G21" s="175" t="s">
        <v>14</v>
      </c>
      <c r="H21" s="175" t="s">
        <v>14</v>
      </c>
      <c r="I21" s="175" t="s">
        <v>218</v>
      </c>
      <c r="J21" s="175" t="s">
        <v>214</v>
      </c>
      <c r="K21" s="176" t="s">
        <v>20</v>
      </c>
      <c r="L21" s="175">
        <v>44</v>
      </c>
      <c r="M21" s="175">
        <v>44</v>
      </c>
      <c r="N21" s="177">
        <f>M21/L21*100</f>
        <v>100</v>
      </c>
      <c r="O21" s="178">
        <f>ROUND(L21-(L21*10/100),0)</f>
        <v>40</v>
      </c>
      <c r="P21" s="179">
        <f>ROUND(L21+(L21*10/100),0)</f>
        <v>48</v>
      </c>
      <c r="Q21" s="180" t="s">
        <v>186</v>
      </c>
      <c r="R21" s="14"/>
    </row>
    <row r="22" spans="1:18" ht="130.5" customHeight="1">
      <c r="A22" s="75"/>
      <c r="B22" s="81"/>
      <c r="C22" s="34"/>
      <c r="D22" s="30"/>
      <c r="E22" s="30"/>
      <c r="F22" s="30"/>
      <c r="G22" s="175" t="s">
        <v>15</v>
      </c>
      <c r="H22" s="175" t="s">
        <v>15</v>
      </c>
      <c r="I22" s="175" t="s">
        <v>215</v>
      </c>
      <c r="J22" s="175" t="s">
        <v>216</v>
      </c>
      <c r="K22" s="176" t="s">
        <v>20</v>
      </c>
      <c r="L22" s="175">
        <v>31</v>
      </c>
      <c r="M22" s="175">
        <v>31</v>
      </c>
      <c r="N22" s="181">
        <f>M22/L22*100</f>
        <v>100</v>
      </c>
      <c r="O22" s="178">
        <f>ROUND(L22-(L22*10/100),0)</f>
        <v>28</v>
      </c>
      <c r="P22" s="179">
        <f>ROUND(L22+(L22*10/100),0)</f>
        <v>34</v>
      </c>
      <c r="Q22" s="180" t="s">
        <v>186</v>
      </c>
      <c r="R22" s="14"/>
    </row>
    <row r="23" spans="1:18" ht="105.75" thickBot="1">
      <c r="A23" s="85"/>
      <c r="B23" s="83"/>
      <c r="C23" s="35"/>
      <c r="D23" s="32"/>
      <c r="E23" s="32"/>
      <c r="F23" s="32"/>
      <c r="G23" s="182" t="s">
        <v>16</v>
      </c>
      <c r="H23" s="182" t="s">
        <v>16</v>
      </c>
      <c r="I23" s="182" t="s">
        <v>215</v>
      </c>
      <c r="J23" s="182" t="s">
        <v>241</v>
      </c>
      <c r="K23" s="183" t="s">
        <v>20</v>
      </c>
      <c r="L23" s="182">
        <v>33</v>
      </c>
      <c r="M23" s="182">
        <v>33</v>
      </c>
      <c r="N23" s="174">
        <f>M23/L23*100</f>
        <v>100</v>
      </c>
      <c r="O23" s="184">
        <f>ROUND(L23-(L23*10/100),0)</f>
        <v>30</v>
      </c>
      <c r="P23" s="185">
        <f>ROUND(L23+(L23*10/100),0)</f>
        <v>36</v>
      </c>
      <c r="Q23" s="186" t="s">
        <v>186</v>
      </c>
      <c r="R23" s="14"/>
    </row>
    <row r="24" spans="1:18" ht="52.5">
      <c r="A24" s="73">
        <v>3</v>
      </c>
      <c r="B24" s="84" t="s">
        <v>219</v>
      </c>
      <c r="C24" s="33">
        <v>706</v>
      </c>
      <c r="D24" s="28">
        <v>47199537.89</v>
      </c>
      <c r="E24" s="28">
        <v>58971106.91</v>
      </c>
      <c r="F24" s="28">
        <v>55502573.39</v>
      </c>
      <c r="G24" s="187" t="s">
        <v>220</v>
      </c>
      <c r="H24" s="187" t="s">
        <v>59</v>
      </c>
      <c r="I24" s="187" t="s">
        <v>28</v>
      </c>
      <c r="J24" s="187"/>
      <c r="K24" s="188" t="s">
        <v>83</v>
      </c>
      <c r="L24" s="189">
        <v>104</v>
      </c>
      <c r="M24" s="189">
        <v>104</v>
      </c>
      <c r="N24" s="177">
        <f>M24/L24*100</f>
        <v>100</v>
      </c>
      <c r="O24" s="190">
        <f>ROUND(L24-(L24*10/100),0)</f>
        <v>94</v>
      </c>
      <c r="P24" s="191">
        <f>ROUND(L24+(L24*10/100),0)</f>
        <v>114</v>
      </c>
      <c r="Q24" s="192" t="s">
        <v>186</v>
      </c>
      <c r="R24" s="14"/>
    </row>
    <row r="25" spans="1:18" ht="52.5">
      <c r="A25" s="75"/>
      <c r="B25" s="81"/>
      <c r="C25" s="34"/>
      <c r="D25" s="30"/>
      <c r="E25" s="30"/>
      <c r="F25" s="30"/>
      <c r="G25" s="193" t="s">
        <v>220</v>
      </c>
      <c r="H25" s="193" t="s">
        <v>59</v>
      </c>
      <c r="I25" s="193" t="s">
        <v>222</v>
      </c>
      <c r="J25" s="193"/>
      <c r="K25" s="194" t="s">
        <v>83</v>
      </c>
      <c r="L25" s="195">
        <v>89</v>
      </c>
      <c r="M25" s="195">
        <v>89</v>
      </c>
      <c r="N25" s="181">
        <f>M25/L25*100</f>
        <v>100</v>
      </c>
      <c r="O25" s="178">
        <f>ROUND(L25-(L25*10/100),0)</f>
        <v>80</v>
      </c>
      <c r="P25" s="179">
        <f>ROUND(L25+(L25*10/100),0)</f>
        <v>98</v>
      </c>
      <c r="Q25" s="180" t="s">
        <v>186</v>
      </c>
      <c r="R25" s="14"/>
    </row>
    <row r="26" spans="1:18" ht="52.5">
      <c r="A26" s="75"/>
      <c r="B26" s="81"/>
      <c r="C26" s="34"/>
      <c r="D26" s="30"/>
      <c r="E26" s="30"/>
      <c r="F26" s="30"/>
      <c r="G26" s="193" t="s">
        <v>220</v>
      </c>
      <c r="H26" s="193" t="s">
        <v>59</v>
      </c>
      <c r="I26" s="193" t="s">
        <v>29</v>
      </c>
      <c r="J26" s="193"/>
      <c r="K26" s="194" t="s">
        <v>83</v>
      </c>
      <c r="L26" s="195">
        <v>3</v>
      </c>
      <c r="M26" s="195">
        <v>3</v>
      </c>
      <c r="N26" s="181">
        <f>M26/L26*100</f>
        <v>100</v>
      </c>
      <c r="O26" s="178">
        <f>ROUND(L26-(L26*10/100),0)</f>
        <v>3</v>
      </c>
      <c r="P26" s="179">
        <f>ROUND(L26+(L26*10/100),0)</f>
        <v>3</v>
      </c>
      <c r="Q26" s="180" t="s">
        <v>186</v>
      </c>
      <c r="R26" s="14"/>
    </row>
    <row r="27" spans="1:18" ht="52.5">
      <c r="A27" s="75"/>
      <c r="B27" s="81"/>
      <c r="C27" s="34"/>
      <c r="D27" s="30"/>
      <c r="E27" s="30"/>
      <c r="F27" s="30"/>
      <c r="G27" s="193" t="s">
        <v>220</v>
      </c>
      <c r="H27" s="193" t="s">
        <v>59</v>
      </c>
      <c r="I27" s="193" t="s">
        <v>27</v>
      </c>
      <c r="J27" s="193"/>
      <c r="K27" s="194" t="s">
        <v>83</v>
      </c>
      <c r="L27" s="195">
        <v>1</v>
      </c>
      <c r="M27" s="195">
        <v>1</v>
      </c>
      <c r="N27" s="181">
        <f>M27/L27*100</f>
        <v>100</v>
      </c>
      <c r="O27" s="178">
        <f>ROUND(L27-(L27*10/100),0)</f>
        <v>1</v>
      </c>
      <c r="P27" s="179">
        <f>ROUND(L27+(L27*10/100),0)</f>
        <v>1</v>
      </c>
      <c r="Q27" s="180" t="s">
        <v>186</v>
      </c>
      <c r="R27" s="14"/>
    </row>
    <row r="28" spans="1:18" ht="52.5">
      <c r="A28" s="75"/>
      <c r="B28" s="81"/>
      <c r="C28" s="34"/>
      <c r="D28" s="30"/>
      <c r="E28" s="30"/>
      <c r="F28" s="30"/>
      <c r="G28" s="193" t="s">
        <v>220</v>
      </c>
      <c r="H28" s="193" t="s">
        <v>72</v>
      </c>
      <c r="I28" s="193" t="s">
        <v>28</v>
      </c>
      <c r="J28" s="196"/>
      <c r="K28" s="194" t="s">
        <v>83</v>
      </c>
      <c r="L28" s="195">
        <v>106</v>
      </c>
      <c r="M28" s="195">
        <v>106</v>
      </c>
      <c r="N28" s="181">
        <f>M28/L28*100</f>
        <v>100</v>
      </c>
      <c r="O28" s="178">
        <f>ROUND(L28-(L28*10/100),0)</f>
        <v>95</v>
      </c>
      <c r="P28" s="179">
        <f>ROUND(L28+(L28*10/100),0)</f>
        <v>117</v>
      </c>
      <c r="Q28" s="180" t="s">
        <v>186</v>
      </c>
      <c r="R28" s="14"/>
    </row>
    <row r="29" spans="1:18" ht="52.5">
      <c r="A29" s="75"/>
      <c r="B29" s="81"/>
      <c r="C29" s="34"/>
      <c r="D29" s="30"/>
      <c r="E29" s="30"/>
      <c r="F29" s="30"/>
      <c r="G29" s="193" t="s">
        <v>220</v>
      </c>
      <c r="H29" s="193" t="s">
        <v>72</v>
      </c>
      <c r="I29" s="193" t="s">
        <v>222</v>
      </c>
      <c r="J29" s="196"/>
      <c r="K29" s="194" t="s">
        <v>83</v>
      </c>
      <c r="L29" s="195">
        <v>47</v>
      </c>
      <c r="M29" s="195">
        <v>47</v>
      </c>
      <c r="N29" s="181">
        <f>M29/L29*100</f>
        <v>100</v>
      </c>
      <c r="O29" s="178">
        <f>ROUND(L29-(L29*10/100),0)</f>
        <v>42</v>
      </c>
      <c r="P29" s="179">
        <f>ROUND(L29+(L29*10/100),0)</f>
        <v>52</v>
      </c>
      <c r="Q29" s="180" t="s">
        <v>186</v>
      </c>
      <c r="R29" s="14"/>
    </row>
    <row r="30" spans="1:18" ht="52.5">
      <c r="A30" s="75"/>
      <c r="B30" s="81"/>
      <c r="C30" s="34"/>
      <c r="D30" s="30"/>
      <c r="E30" s="30"/>
      <c r="F30" s="30"/>
      <c r="G30" s="193" t="s">
        <v>220</v>
      </c>
      <c r="H30" s="193" t="s">
        <v>72</v>
      </c>
      <c r="I30" s="193" t="s">
        <v>29</v>
      </c>
      <c r="J30" s="196"/>
      <c r="K30" s="194" t="s">
        <v>83</v>
      </c>
      <c r="L30" s="195">
        <v>11</v>
      </c>
      <c r="M30" s="195">
        <v>11</v>
      </c>
      <c r="N30" s="181">
        <f>M30/L30*100</f>
        <v>100</v>
      </c>
      <c r="O30" s="178">
        <f>ROUND(L30-(L30*10/100),0)</f>
        <v>10</v>
      </c>
      <c r="P30" s="179">
        <f>ROUND(L30+(L30*10/100),0)</f>
        <v>12</v>
      </c>
      <c r="Q30" s="180" t="s">
        <v>186</v>
      </c>
      <c r="R30" s="14"/>
    </row>
    <row r="31" spans="1:18" ht="52.5">
      <c r="A31" s="75"/>
      <c r="B31" s="81"/>
      <c r="C31" s="34"/>
      <c r="D31" s="30"/>
      <c r="E31" s="30"/>
      <c r="F31" s="30"/>
      <c r="G31" s="193" t="s">
        <v>220</v>
      </c>
      <c r="H31" s="193" t="s">
        <v>72</v>
      </c>
      <c r="I31" s="193" t="s">
        <v>27</v>
      </c>
      <c r="J31" s="196"/>
      <c r="K31" s="194" t="s">
        <v>83</v>
      </c>
      <c r="L31" s="195">
        <v>3</v>
      </c>
      <c r="M31" s="195">
        <v>3</v>
      </c>
      <c r="N31" s="181">
        <f>M31/L31*100</f>
        <v>100</v>
      </c>
      <c r="O31" s="178">
        <f>ROUND(L31-(L31*10/100),0)</f>
        <v>3</v>
      </c>
      <c r="P31" s="179">
        <f>ROUND(L31+(L31*10/100),0)</f>
        <v>3</v>
      </c>
      <c r="Q31" s="180" t="s">
        <v>186</v>
      </c>
      <c r="R31" s="14"/>
    </row>
    <row r="32" spans="1:18" ht="52.5">
      <c r="A32" s="75"/>
      <c r="B32" s="81"/>
      <c r="C32" s="34"/>
      <c r="D32" s="30"/>
      <c r="E32" s="30"/>
      <c r="F32" s="30"/>
      <c r="G32" s="193" t="s">
        <v>220</v>
      </c>
      <c r="H32" s="193" t="s">
        <v>82</v>
      </c>
      <c r="I32" s="193" t="s">
        <v>28</v>
      </c>
      <c r="J32" s="193"/>
      <c r="K32" s="176" t="s">
        <v>83</v>
      </c>
      <c r="L32" s="195">
        <v>85</v>
      </c>
      <c r="M32" s="195">
        <v>85</v>
      </c>
      <c r="N32" s="181">
        <f>M32/L32*100</f>
        <v>100</v>
      </c>
      <c r="O32" s="178">
        <f>ROUND(L32-(L32*10/100),0)</f>
        <v>77</v>
      </c>
      <c r="P32" s="179">
        <f>ROUND(L32+(L32*10/100),0)</f>
        <v>94</v>
      </c>
      <c r="Q32" s="180" t="s">
        <v>186</v>
      </c>
      <c r="R32" s="14"/>
    </row>
    <row r="33" spans="1:18" ht="42" customHeight="1">
      <c r="A33" s="75"/>
      <c r="B33" s="81"/>
      <c r="C33" s="34"/>
      <c r="D33" s="30"/>
      <c r="E33" s="30"/>
      <c r="F33" s="30"/>
      <c r="G33" s="193" t="s">
        <v>220</v>
      </c>
      <c r="H33" s="193" t="s">
        <v>82</v>
      </c>
      <c r="I33" s="193" t="s">
        <v>222</v>
      </c>
      <c r="J33" s="193"/>
      <c r="K33" s="176" t="s">
        <v>83</v>
      </c>
      <c r="L33" s="195">
        <v>33</v>
      </c>
      <c r="M33" s="195">
        <v>33</v>
      </c>
      <c r="N33" s="181">
        <f>M33/L33*100</f>
        <v>100</v>
      </c>
      <c r="O33" s="178">
        <f>ROUND(L33-(L33*10/100),0)</f>
        <v>30</v>
      </c>
      <c r="P33" s="179">
        <f>ROUND(L33+(L33*10/100),0)</f>
        <v>36</v>
      </c>
      <c r="Q33" s="180" t="s">
        <v>186</v>
      </c>
      <c r="R33" s="14"/>
    </row>
    <row r="34" spans="1:18" ht="54" customHeight="1">
      <c r="A34" s="75"/>
      <c r="B34" s="81"/>
      <c r="C34" s="34"/>
      <c r="D34" s="30"/>
      <c r="E34" s="30"/>
      <c r="F34" s="30"/>
      <c r="G34" s="193" t="s">
        <v>220</v>
      </c>
      <c r="H34" s="193" t="s">
        <v>82</v>
      </c>
      <c r="I34" s="193" t="s">
        <v>29</v>
      </c>
      <c r="J34" s="193"/>
      <c r="K34" s="176" t="s">
        <v>83</v>
      </c>
      <c r="L34" s="195">
        <v>4</v>
      </c>
      <c r="M34" s="195">
        <v>4</v>
      </c>
      <c r="N34" s="181">
        <f>M34/L34*100</f>
        <v>100</v>
      </c>
      <c r="O34" s="178">
        <f>ROUND(L34-(L34*10/100),0)</f>
        <v>4</v>
      </c>
      <c r="P34" s="179">
        <f>ROUND(L34+(L34*10/100),0)</f>
        <v>4</v>
      </c>
      <c r="Q34" s="180" t="s">
        <v>186</v>
      </c>
      <c r="R34" s="14"/>
    </row>
    <row r="35" spans="1:18" ht="46.5" customHeight="1">
      <c r="A35" s="75"/>
      <c r="B35" s="81"/>
      <c r="C35" s="34"/>
      <c r="D35" s="30"/>
      <c r="E35" s="30"/>
      <c r="F35" s="30"/>
      <c r="G35" s="193" t="s">
        <v>220</v>
      </c>
      <c r="H35" s="193" t="s">
        <v>60</v>
      </c>
      <c r="I35" s="193" t="s">
        <v>26</v>
      </c>
      <c r="J35" s="193"/>
      <c r="K35" s="176" t="s">
        <v>83</v>
      </c>
      <c r="L35" s="195">
        <v>204</v>
      </c>
      <c r="M35" s="195">
        <v>204</v>
      </c>
      <c r="N35" s="181">
        <f>M35/L35*100</f>
        <v>100</v>
      </c>
      <c r="O35" s="178">
        <f>ROUND(L35-(L35*10/100),0)</f>
        <v>184</v>
      </c>
      <c r="P35" s="179">
        <f>ROUND(L35+(L35*10/100),0)</f>
        <v>224</v>
      </c>
      <c r="Q35" s="180" t="s">
        <v>186</v>
      </c>
      <c r="R35" s="14"/>
    </row>
    <row r="36" spans="1:18" ht="52.5">
      <c r="A36" s="75"/>
      <c r="B36" s="81"/>
      <c r="C36" s="34"/>
      <c r="D36" s="30"/>
      <c r="E36" s="30"/>
      <c r="F36" s="30"/>
      <c r="G36" s="193" t="s">
        <v>220</v>
      </c>
      <c r="H36" s="193" t="s">
        <v>60</v>
      </c>
      <c r="I36" s="193" t="s">
        <v>222</v>
      </c>
      <c r="J36" s="193"/>
      <c r="K36" s="176" t="s">
        <v>83</v>
      </c>
      <c r="L36" s="195">
        <v>43</v>
      </c>
      <c r="M36" s="195">
        <v>43</v>
      </c>
      <c r="N36" s="181">
        <f>M36/L36*100</f>
        <v>100</v>
      </c>
      <c r="O36" s="178">
        <f>ROUND(L36-(L36*10/100),0)</f>
        <v>39</v>
      </c>
      <c r="P36" s="179">
        <f>ROUND(L36+(L36*10/100),0)</f>
        <v>47</v>
      </c>
      <c r="Q36" s="180" t="s">
        <v>186</v>
      </c>
      <c r="R36" s="14"/>
    </row>
    <row r="37" spans="1:18" ht="38.25" customHeight="1">
      <c r="A37" s="75"/>
      <c r="B37" s="81"/>
      <c r="C37" s="34"/>
      <c r="D37" s="30"/>
      <c r="E37" s="30"/>
      <c r="F37" s="30"/>
      <c r="G37" s="193" t="s">
        <v>220</v>
      </c>
      <c r="H37" s="193" t="s">
        <v>60</v>
      </c>
      <c r="I37" s="193" t="s">
        <v>30</v>
      </c>
      <c r="J37" s="193"/>
      <c r="K37" s="176" t="s">
        <v>83</v>
      </c>
      <c r="L37" s="195">
        <v>9</v>
      </c>
      <c r="M37" s="195">
        <v>9</v>
      </c>
      <c r="N37" s="181">
        <f>M37/L37*100</f>
        <v>100</v>
      </c>
      <c r="O37" s="178">
        <f>ROUND(L37-(L37*10/100),0)</f>
        <v>8</v>
      </c>
      <c r="P37" s="179">
        <f>ROUND(L37+(L37*10/100),0)</f>
        <v>10</v>
      </c>
      <c r="Q37" s="180" t="s">
        <v>186</v>
      </c>
      <c r="R37" s="14"/>
    </row>
    <row r="38" spans="1:18" ht="52.5">
      <c r="A38" s="75"/>
      <c r="B38" s="81"/>
      <c r="C38" s="34"/>
      <c r="D38" s="30"/>
      <c r="E38" s="30"/>
      <c r="F38" s="30"/>
      <c r="G38" s="193" t="s">
        <v>221</v>
      </c>
      <c r="H38" s="193" t="s">
        <v>58</v>
      </c>
      <c r="I38" s="193" t="s">
        <v>26</v>
      </c>
      <c r="J38" s="193"/>
      <c r="K38" s="176" t="s">
        <v>83</v>
      </c>
      <c r="L38" s="195">
        <v>68</v>
      </c>
      <c r="M38" s="195">
        <v>68</v>
      </c>
      <c r="N38" s="181">
        <f>M38/L38*100</f>
        <v>100</v>
      </c>
      <c r="O38" s="178">
        <f>ROUND(L38-(L38*10/100),0)</f>
        <v>61</v>
      </c>
      <c r="P38" s="179">
        <f>ROUND(L38+(L38*10/100),0)</f>
        <v>75</v>
      </c>
      <c r="Q38" s="180" t="s">
        <v>186</v>
      </c>
      <c r="R38" s="14"/>
    </row>
    <row r="39" spans="1:18" ht="54" customHeight="1">
      <c r="A39" s="75"/>
      <c r="B39" s="81"/>
      <c r="C39" s="34"/>
      <c r="D39" s="30"/>
      <c r="E39" s="30"/>
      <c r="F39" s="30"/>
      <c r="G39" s="193" t="s">
        <v>221</v>
      </c>
      <c r="H39" s="193" t="s">
        <v>58</v>
      </c>
      <c r="I39" s="193" t="s">
        <v>222</v>
      </c>
      <c r="J39" s="193"/>
      <c r="K39" s="176" t="s">
        <v>83</v>
      </c>
      <c r="L39" s="195">
        <v>25</v>
      </c>
      <c r="M39" s="195">
        <v>25</v>
      </c>
      <c r="N39" s="181">
        <f>M39/L39*100</f>
        <v>100</v>
      </c>
      <c r="O39" s="178">
        <f>ROUND(L39-(L39*10/100),0)</f>
        <v>23</v>
      </c>
      <c r="P39" s="179">
        <f>ROUND(L39+(L39*10/100),0)</f>
        <v>28</v>
      </c>
      <c r="Q39" s="180" t="s">
        <v>186</v>
      </c>
      <c r="R39" s="14"/>
    </row>
    <row r="40" spans="1:18" ht="57" customHeight="1">
      <c r="A40" s="75"/>
      <c r="B40" s="81"/>
      <c r="C40" s="34"/>
      <c r="D40" s="30"/>
      <c r="E40" s="30"/>
      <c r="F40" s="30"/>
      <c r="G40" s="193" t="s">
        <v>221</v>
      </c>
      <c r="H40" s="193" t="s">
        <v>58</v>
      </c>
      <c r="I40" s="193" t="s">
        <v>30</v>
      </c>
      <c r="J40" s="193"/>
      <c r="K40" s="176" t="s">
        <v>83</v>
      </c>
      <c r="L40" s="195">
        <v>12</v>
      </c>
      <c r="M40" s="195">
        <v>12</v>
      </c>
      <c r="N40" s="181">
        <f>M40/L40*100</f>
        <v>100</v>
      </c>
      <c r="O40" s="178">
        <f>ROUND(L40-(L40*10/100),0)</f>
        <v>11</v>
      </c>
      <c r="P40" s="179">
        <f>ROUND(L40+(L40*10/100),0)</f>
        <v>13</v>
      </c>
      <c r="Q40" s="180" t="s">
        <v>186</v>
      </c>
      <c r="R40" s="14"/>
    </row>
    <row r="41" spans="1:18" ht="52.5">
      <c r="A41" s="75"/>
      <c r="B41" s="81"/>
      <c r="C41" s="34"/>
      <c r="D41" s="30"/>
      <c r="E41" s="30"/>
      <c r="F41" s="30"/>
      <c r="G41" s="193" t="s">
        <v>221</v>
      </c>
      <c r="H41" s="193" t="s">
        <v>58</v>
      </c>
      <c r="I41" s="193" t="s">
        <v>27</v>
      </c>
      <c r="J41" s="193"/>
      <c r="K41" s="176" t="s">
        <v>83</v>
      </c>
      <c r="L41" s="195">
        <v>1</v>
      </c>
      <c r="M41" s="195">
        <v>1</v>
      </c>
      <c r="N41" s="181">
        <f>M41/L41*100</f>
        <v>100</v>
      </c>
      <c r="O41" s="178">
        <f>ROUND(L41-(L41*10/100),0)</f>
        <v>1</v>
      </c>
      <c r="P41" s="179">
        <f>ROUND(L41+(L41*10/100),0)</f>
        <v>1</v>
      </c>
      <c r="Q41" s="180" t="s">
        <v>186</v>
      </c>
      <c r="R41" s="14"/>
    </row>
    <row r="42" spans="1:18" ht="60.75" customHeight="1">
      <c r="A42" s="75"/>
      <c r="B42" s="81"/>
      <c r="C42" s="34"/>
      <c r="D42" s="30"/>
      <c r="E42" s="30"/>
      <c r="F42" s="30"/>
      <c r="G42" s="193" t="s">
        <v>221</v>
      </c>
      <c r="H42" s="193" t="s">
        <v>94</v>
      </c>
      <c r="I42" s="193" t="s">
        <v>26</v>
      </c>
      <c r="J42" s="193"/>
      <c r="K42" s="176" t="s">
        <v>83</v>
      </c>
      <c r="L42" s="195">
        <v>211</v>
      </c>
      <c r="M42" s="195">
        <v>211</v>
      </c>
      <c r="N42" s="181">
        <f>M42/L42*100</f>
        <v>100</v>
      </c>
      <c r="O42" s="178">
        <f>ROUND(L42-(L42*10/100),0)</f>
        <v>190</v>
      </c>
      <c r="P42" s="179">
        <f>ROUND(L42+(L42*10/100),0)</f>
        <v>232</v>
      </c>
      <c r="Q42" s="180" t="s">
        <v>186</v>
      </c>
      <c r="R42" s="14"/>
    </row>
    <row r="43" spans="1:18" ht="56.25" customHeight="1">
      <c r="A43" s="75"/>
      <c r="B43" s="81"/>
      <c r="C43" s="34"/>
      <c r="D43" s="30"/>
      <c r="E43" s="30"/>
      <c r="F43" s="30"/>
      <c r="G43" s="193" t="s">
        <v>221</v>
      </c>
      <c r="H43" s="193" t="s">
        <v>94</v>
      </c>
      <c r="I43" s="193" t="s">
        <v>222</v>
      </c>
      <c r="J43" s="193"/>
      <c r="K43" s="176" t="s">
        <v>83</v>
      </c>
      <c r="L43" s="195">
        <v>88</v>
      </c>
      <c r="M43" s="195">
        <v>88</v>
      </c>
      <c r="N43" s="181">
        <f>M43/L43*100</f>
        <v>100</v>
      </c>
      <c r="O43" s="178">
        <f>ROUND(L43-(L43*10/100),0)</f>
        <v>79</v>
      </c>
      <c r="P43" s="179">
        <f>ROUND(L43+(L43*10/100),0)</f>
        <v>97</v>
      </c>
      <c r="Q43" s="180" t="s">
        <v>186</v>
      </c>
      <c r="R43" s="14"/>
    </row>
    <row r="44" spans="1:18" ht="56.25" customHeight="1">
      <c r="A44" s="75"/>
      <c r="B44" s="81"/>
      <c r="C44" s="34"/>
      <c r="D44" s="30"/>
      <c r="E44" s="30"/>
      <c r="F44" s="30"/>
      <c r="G44" s="193" t="s">
        <v>221</v>
      </c>
      <c r="H44" s="193" t="s">
        <v>94</v>
      </c>
      <c r="I44" s="193" t="s">
        <v>30</v>
      </c>
      <c r="J44" s="193"/>
      <c r="K44" s="176" t="s">
        <v>83</v>
      </c>
      <c r="L44" s="195">
        <v>48</v>
      </c>
      <c r="M44" s="195">
        <v>48</v>
      </c>
      <c r="N44" s="181">
        <f>M44/L44*100</f>
        <v>100</v>
      </c>
      <c r="O44" s="178">
        <f>ROUND(L44-(L44*10/100),0)</f>
        <v>43</v>
      </c>
      <c r="P44" s="179">
        <f>ROUND(L44+(L44*10/100),0)</f>
        <v>53</v>
      </c>
      <c r="Q44" s="180" t="s">
        <v>186</v>
      </c>
      <c r="R44" s="14"/>
    </row>
    <row r="45" spans="1:18" ht="52.5">
      <c r="A45" s="75"/>
      <c r="B45" s="81"/>
      <c r="C45" s="34"/>
      <c r="D45" s="30"/>
      <c r="E45" s="30"/>
      <c r="F45" s="30"/>
      <c r="G45" s="193" t="s">
        <v>221</v>
      </c>
      <c r="H45" s="193" t="s">
        <v>94</v>
      </c>
      <c r="I45" s="193" t="s">
        <v>27</v>
      </c>
      <c r="J45" s="193"/>
      <c r="K45" s="176" t="s">
        <v>83</v>
      </c>
      <c r="L45" s="195">
        <v>4</v>
      </c>
      <c r="M45" s="195">
        <v>4</v>
      </c>
      <c r="N45" s="181">
        <f>M45/L45*100</f>
        <v>100</v>
      </c>
      <c r="O45" s="178">
        <f>ROUND(L45-(L45*10/100),0)</f>
        <v>4</v>
      </c>
      <c r="P45" s="179">
        <f>ROUND(L45+(L45*10/100),0)</f>
        <v>4</v>
      </c>
      <c r="Q45" s="180" t="s">
        <v>186</v>
      </c>
      <c r="R45" s="14"/>
    </row>
    <row r="46" spans="1:18" ht="52.5">
      <c r="A46" s="75"/>
      <c r="B46" s="81"/>
      <c r="C46" s="34"/>
      <c r="D46" s="30"/>
      <c r="E46" s="30"/>
      <c r="F46" s="30"/>
      <c r="G46" s="193" t="s">
        <v>221</v>
      </c>
      <c r="H46" s="193" t="s">
        <v>73</v>
      </c>
      <c r="I46" s="193" t="s">
        <v>26</v>
      </c>
      <c r="J46" s="197"/>
      <c r="K46" s="198" t="s">
        <v>83</v>
      </c>
      <c r="L46" s="199">
        <v>197</v>
      </c>
      <c r="M46" s="199">
        <v>197</v>
      </c>
      <c r="N46" s="181">
        <f>M46/L46*100</f>
        <v>100</v>
      </c>
      <c r="O46" s="178">
        <f>ROUND(L46-(L46*10/100),0)</f>
        <v>177</v>
      </c>
      <c r="P46" s="179">
        <f>ROUND(L46+(L46*10/100),0)</f>
        <v>217</v>
      </c>
      <c r="Q46" s="180" t="s">
        <v>186</v>
      </c>
      <c r="R46" s="14"/>
    </row>
    <row r="47" spans="1:18" ht="52.5">
      <c r="A47" s="75"/>
      <c r="B47" s="81"/>
      <c r="C47" s="34"/>
      <c r="D47" s="30"/>
      <c r="E47" s="30"/>
      <c r="F47" s="30"/>
      <c r="G47" s="193" t="s">
        <v>221</v>
      </c>
      <c r="H47" s="193" t="s">
        <v>73</v>
      </c>
      <c r="I47" s="193" t="s">
        <v>222</v>
      </c>
      <c r="J47" s="193"/>
      <c r="K47" s="176" t="s">
        <v>83</v>
      </c>
      <c r="L47" s="195">
        <v>91</v>
      </c>
      <c r="M47" s="195">
        <v>91</v>
      </c>
      <c r="N47" s="181">
        <f>M47/L47*100</f>
        <v>100</v>
      </c>
      <c r="O47" s="178">
        <f>ROUND(L47-(L47*10/100),0)</f>
        <v>82</v>
      </c>
      <c r="P47" s="179">
        <f>ROUND(L47+(L47*10/100),0)</f>
        <v>100</v>
      </c>
      <c r="Q47" s="180" t="s">
        <v>186</v>
      </c>
      <c r="R47" s="14"/>
    </row>
    <row r="48" spans="1:18" ht="52.5">
      <c r="A48" s="75"/>
      <c r="B48" s="81"/>
      <c r="C48" s="34"/>
      <c r="D48" s="30"/>
      <c r="E48" s="30"/>
      <c r="F48" s="30"/>
      <c r="G48" s="193" t="s">
        <v>221</v>
      </c>
      <c r="H48" s="193" t="s">
        <v>73</v>
      </c>
      <c r="I48" s="193" t="s">
        <v>29</v>
      </c>
      <c r="J48" s="193"/>
      <c r="K48" s="176" t="s">
        <v>83</v>
      </c>
      <c r="L48" s="195">
        <v>12</v>
      </c>
      <c r="M48" s="195">
        <v>12</v>
      </c>
      <c r="N48" s="181">
        <f>M48/L48*100</f>
        <v>100</v>
      </c>
      <c r="O48" s="178">
        <f>ROUND(L48-(L48*10/100),0)</f>
        <v>11</v>
      </c>
      <c r="P48" s="179">
        <f>ROUND(L48+(L48*10/100),0)</f>
        <v>13</v>
      </c>
      <c r="Q48" s="180" t="s">
        <v>186</v>
      </c>
      <c r="R48" s="14"/>
    </row>
    <row r="49" spans="1:18" ht="52.5" customHeight="1">
      <c r="A49" s="75"/>
      <c r="B49" s="81"/>
      <c r="C49" s="34"/>
      <c r="D49" s="30"/>
      <c r="E49" s="30"/>
      <c r="F49" s="30"/>
      <c r="G49" s="193" t="s">
        <v>221</v>
      </c>
      <c r="H49" s="193" t="s">
        <v>73</v>
      </c>
      <c r="I49" s="193" t="s">
        <v>27</v>
      </c>
      <c r="J49" s="193"/>
      <c r="K49" s="176" t="s">
        <v>83</v>
      </c>
      <c r="L49" s="195">
        <v>1</v>
      </c>
      <c r="M49" s="195">
        <v>1</v>
      </c>
      <c r="N49" s="181">
        <f>M49/L49*100</f>
        <v>100</v>
      </c>
      <c r="O49" s="178">
        <f>ROUND(L49-(L49*10/100),0)</f>
        <v>1</v>
      </c>
      <c r="P49" s="179">
        <f>ROUND(L49+(L49*10/100),0)</f>
        <v>1</v>
      </c>
      <c r="Q49" s="180" t="s">
        <v>186</v>
      </c>
      <c r="R49" s="14"/>
    </row>
    <row r="50" spans="1:18" ht="52.5">
      <c r="A50" s="75"/>
      <c r="B50" s="81"/>
      <c r="C50" s="34"/>
      <c r="D50" s="30"/>
      <c r="E50" s="30"/>
      <c r="F50" s="30"/>
      <c r="G50" s="200" t="s">
        <v>189</v>
      </c>
      <c r="H50" s="200"/>
      <c r="I50" s="200"/>
      <c r="J50" s="200"/>
      <c r="K50" s="176" t="s">
        <v>192</v>
      </c>
      <c r="L50" s="195">
        <v>175</v>
      </c>
      <c r="M50" s="195">
        <v>175</v>
      </c>
      <c r="N50" s="181">
        <f>M50/L50*100</f>
        <v>100</v>
      </c>
      <c r="O50" s="178">
        <f>ROUND(L50-(L50*10/100),0)</f>
        <v>158</v>
      </c>
      <c r="P50" s="179">
        <f>ROUND(L50+(L50*10/100),0)</f>
        <v>193</v>
      </c>
      <c r="Q50" s="180" t="s">
        <v>186</v>
      </c>
      <c r="R50" s="14"/>
    </row>
    <row r="51" spans="1:18" ht="26.25">
      <c r="A51" s="75"/>
      <c r="B51" s="81"/>
      <c r="C51" s="34"/>
      <c r="D51" s="30"/>
      <c r="E51" s="30"/>
      <c r="F51" s="30"/>
      <c r="G51" s="201"/>
      <c r="H51" s="201"/>
      <c r="I51" s="201"/>
      <c r="J51" s="201"/>
      <c r="K51" s="176" t="s">
        <v>84</v>
      </c>
      <c r="L51" s="195">
        <v>255</v>
      </c>
      <c r="M51" s="195">
        <v>255</v>
      </c>
      <c r="N51" s="181">
        <f>M51/L51*100</f>
        <v>100</v>
      </c>
      <c r="O51" s="178">
        <f>ROUND(L51-(L51*10/100),0)</f>
        <v>230</v>
      </c>
      <c r="P51" s="179">
        <f>ROUND(L51+(L51*10/100),0)</f>
        <v>281</v>
      </c>
      <c r="Q51" s="180" t="s">
        <v>186</v>
      </c>
      <c r="R51" s="14"/>
    </row>
    <row r="52" spans="1:18" ht="26.25">
      <c r="A52" s="75"/>
      <c r="B52" s="81"/>
      <c r="C52" s="34"/>
      <c r="D52" s="30"/>
      <c r="E52" s="30"/>
      <c r="F52" s="30"/>
      <c r="G52" s="202"/>
      <c r="H52" s="202"/>
      <c r="I52" s="202"/>
      <c r="J52" s="202"/>
      <c r="K52" s="176" t="s">
        <v>19</v>
      </c>
      <c r="L52" s="179">
        <v>31299</v>
      </c>
      <c r="M52" s="179">
        <v>31299</v>
      </c>
      <c r="N52" s="181">
        <f>M52/L52*100</f>
        <v>100</v>
      </c>
      <c r="O52" s="178">
        <f>ROUND(L52-(L52*10/100),0)</f>
        <v>28169</v>
      </c>
      <c r="P52" s="179">
        <f>ROUND(L52+(L52*10/100),0)</f>
        <v>34429</v>
      </c>
      <c r="Q52" s="180" t="s">
        <v>186</v>
      </c>
      <c r="R52" s="14"/>
    </row>
    <row r="53" spans="1:18" ht="72" customHeight="1" thickBot="1">
      <c r="A53" s="85"/>
      <c r="B53" s="83"/>
      <c r="C53" s="35"/>
      <c r="D53" s="32"/>
      <c r="E53" s="32"/>
      <c r="F53" s="32"/>
      <c r="G53" s="203" t="s">
        <v>190</v>
      </c>
      <c r="H53" s="203"/>
      <c r="I53" s="203"/>
      <c r="J53" s="203"/>
      <c r="K53" s="198" t="s">
        <v>191</v>
      </c>
      <c r="L53" s="199">
        <v>6</v>
      </c>
      <c r="M53" s="195">
        <v>6</v>
      </c>
      <c r="N53" s="174">
        <f>M53/L53*100</f>
        <v>100</v>
      </c>
      <c r="O53" s="178">
        <f>ROUND(L53-(L53*10/100),0)</f>
        <v>5</v>
      </c>
      <c r="P53" s="179">
        <f>ROUND(L53+(L53*10/100),0)</f>
        <v>7</v>
      </c>
      <c r="Q53" s="180" t="s">
        <v>186</v>
      </c>
      <c r="R53" s="14"/>
    </row>
    <row r="54" spans="1:18" ht="54" customHeight="1">
      <c r="A54" s="87">
        <v>4</v>
      </c>
      <c r="B54" s="88" t="s">
        <v>243</v>
      </c>
      <c r="C54" s="36">
        <v>706</v>
      </c>
      <c r="D54" s="28">
        <v>9095410.85</v>
      </c>
      <c r="E54" s="28">
        <v>12650311.1</v>
      </c>
      <c r="F54" s="28">
        <v>12019131.67</v>
      </c>
      <c r="G54" s="204" t="s">
        <v>221</v>
      </c>
      <c r="H54" s="187" t="s">
        <v>180</v>
      </c>
      <c r="I54" s="187" t="s">
        <v>28</v>
      </c>
      <c r="J54" s="204"/>
      <c r="K54" s="188" t="s">
        <v>83</v>
      </c>
      <c r="L54" s="189">
        <v>475</v>
      </c>
      <c r="M54" s="189">
        <v>475</v>
      </c>
      <c r="N54" s="177">
        <f>M54/L54*100</f>
        <v>100</v>
      </c>
      <c r="O54" s="190">
        <f>ROUND(L54-(L54*10/100),0)</f>
        <v>428</v>
      </c>
      <c r="P54" s="191">
        <f>ROUND(L54+(L54*10/100),0)</f>
        <v>523</v>
      </c>
      <c r="Q54" s="192" t="s">
        <v>186</v>
      </c>
      <c r="R54" s="14"/>
    </row>
    <row r="55" spans="1:18" ht="54" customHeight="1">
      <c r="A55" s="89"/>
      <c r="B55" s="90"/>
      <c r="C55" s="37"/>
      <c r="D55" s="30"/>
      <c r="E55" s="30"/>
      <c r="F55" s="30"/>
      <c r="G55" s="205" t="s">
        <v>221</v>
      </c>
      <c r="H55" s="193" t="s">
        <v>180</v>
      </c>
      <c r="I55" s="193" t="s">
        <v>222</v>
      </c>
      <c r="J55" s="205"/>
      <c r="K55" s="176" t="s">
        <v>83</v>
      </c>
      <c r="L55" s="195">
        <v>105</v>
      </c>
      <c r="M55" s="195">
        <v>105</v>
      </c>
      <c r="N55" s="181">
        <f>M55/L55*100</f>
        <v>100</v>
      </c>
      <c r="O55" s="178">
        <f>ROUND(L55-(L55*10/100),0)</f>
        <v>95</v>
      </c>
      <c r="P55" s="179">
        <f>ROUND(L55+(L55*10/100),0)</f>
        <v>116</v>
      </c>
      <c r="Q55" s="180" t="s">
        <v>186</v>
      </c>
      <c r="R55" s="14"/>
    </row>
    <row r="56" spans="1:18" ht="55.5" customHeight="1">
      <c r="A56" s="91"/>
      <c r="B56" s="92"/>
      <c r="C56" s="38"/>
      <c r="D56" s="30"/>
      <c r="E56" s="30"/>
      <c r="F56" s="30"/>
      <c r="G56" s="200" t="s">
        <v>18</v>
      </c>
      <c r="H56" s="206"/>
      <c r="I56" s="207"/>
      <c r="J56" s="207"/>
      <c r="K56" s="176" t="s">
        <v>148</v>
      </c>
      <c r="L56" s="208">
        <v>77</v>
      </c>
      <c r="M56" s="208">
        <v>77</v>
      </c>
      <c r="N56" s="181">
        <f>M56/L56*100</f>
        <v>100</v>
      </c>
      <c r="O56" s="178">
        <f>ROUND(L56-(L56*10/100),0)</f>
        <v>69</v>
      </c>
      <c r="P56" s="179">
        <f>ROUND(L56+(L56*10/100),0)</f>
        <v>85</v>
      </c>
      <c r="Q56" s="180" t="s">
        <v>186</v>
      </c>
      <c r="R56" s="14"/>
    </row>
    <row r="57" spans="1:18" ht="26.25">
      <c r="A57" s="91"/>
      <c r="B57" s="92"/>
      <c r="C57" s="38"/>
      <c r="D57" s="30"/>
      <c r="E57" s="30"/>
      <c r="F57" s="30"/>
      <c r="G57" s="201"/>
      <c r="H57" s="209"/>
      <c r="I57" s="210"/>
      <c r="J57" s="210"/>
      <c r="K57" s="176" t="s">
        <v>84</v>
      </c>
      <c r="L57" s="179">
        <v>225</v>
      </c>
      <c r="M57" s="179">
        <v>225</v>
      </c>
      <c r="N57" s="181">
        <f>M57/L57*100</f>
        <v>100</v>
      </c>
      <c r="O57" s="178">
        <f>ROUND(L57-(L57*10/100),0)</f>
        <v>203</v>
      </c>
      <c r="P57" s="179">
        <f>ROUND(L57+(L57*10/100),0)</f>
        <v>248</v>
      </c>
      <c r="Q57" s="180" t="s">
        <v>186</v>
      </c>
      <c r="R57" s="14"/>
    </row>
    <row r="58" spans="1:18" ht="27" thickBot="1">
      <c r="A58" s="93"/>
      <c r="B58" s="94"/>
      <c r="C58" s="39"/>
      <c r="D58" s="32"/>
      <c r="E58" s="32"/>
      <c r="F58" s="32"/>
      <c r="G58" s="211"/>
      <c r="H58" s="212"/>
      <c r="I58" s="213"/>
      <c r="J58" s="213"/>
      <c r="K58" s="214" t="s">
        <v>19</v>
      </c>
      <c r="L58" s="215">
        <v>1147</v>
      </c>
      <c r="M58" s="215">
        <v>1147</v>
      </c>
      <c r="N58" s="174">
        <f>M58/L58*100</f>
        <v>100</v>
      </c>
      <c r="O58" s="184">
        <f>ROUND(L58-(L58*10/100),0)</f>
        <v>1032</v>
      </c>
      <c r="P58" s="185">
        <f>ROUND(L58+(L58*10/100),0)</f>
        <v>1262</v>
      </c>
      <c r="Q58" s="186" t="s">
        <v>186</v>
      </c>
      <c r="R58" s="14"/>
    </row>
    <row r="59" spans="1:18" ht="57" customHeight="1">
      <c r="A59" s="86">
        <v>5</v>
      </c>
      <c r="B59" s="84" t="s">
        <v>244</v>
      </c>
      <c r="C59" s="40">
        <v>706</v>
      </c>
      <c r="D59" s="28">
        <v>44758862.53</v>
      </c>
      <c r="E59" s="28">
        <v>39876589.27</v>
      </c>
      <c r="F59" s="28">
        <v>37134850.64</v>
      </c>
      <c r="G59" s="216" t="s">
        <v>220</v>
      </c>
      <c r="H59" s="216" t="s">
        <v>85</v>
      </c>
      <c r="I59" s="216" t="s">
        <v>28</v>
      </c>
      <c r="J59" s="216"/>
      <c r="K59" s="217" t="s">
        <v>83</v>
      </c>
      <c r="L59" s="142">
        <v>141</v>
      </c>
      <c r="M59" s="142">
        <v>141</v>
      </c>
      <c r="N59" s="177">
        <f>M59/L59*100</f>
        <v>100</v>
      </c>
      <c r="O59" s="218">
        <f>ROUND(L59-(L59*10/100),0)</f>
        <v>127</v>
      </c>
      <c r="P59" s="219">
        <f>ROUND(L59+(L59*10/100),0)</f>
        <v>155</v>
      </c>
      <c r="Q59" s="143" t="s">
        <v>186</v>
      </c>
      <c r="R59" s="14"/>
    </row>
    <row r="60" spans="1:18" ht="51.75" customHeight="1">
      <c r="A60" s="95"/>
      <c r="B60" s="81"/>
      <c r="C60" s="41"/>
      <c r="D60" s="30"/>
      <c r="E60" s="30"/>
      <c r="F60" s="30"/>
      <c r="G60" s="177" t="s">
        <v>220</v>
      </c>
      <c r="H60" s="181" t="s">
        <v>85</v>
      </c>
      <c r="I60" s="181" t="s">
        <v>222</v>
      </c>
      <c r="J60" s="181"/>
      <c r="K60" s="138" t="s">
        <v>83</v>
      </c>
      <c r="L60" s="220">
        <v>101</v>
      </c>
      <c r="M60" s="220">
        <v>101</v>
      </c>
      <c r="N60" s="181">
        <f>M60/L60*100</f>
        <v>100</v>
      </c>
      <c r="O60" s="221">
        <f>ROUND(L60-(L60*10/100),0)</f>
        <v>91</v>
      </c>
      <c r="P60" s="222">
        <f>ROUND(L60+(L60*10/100),0)</f>
        <v>111</v>
      </c>
      <c r="Q60" s="223" t="s">
        <v>186</v>
      </c>
      <c r="R60" s="14"/>
    </row>
    <row r="61" spans="1:18" ht="51" customHeight="1">
      <c r="A61" s="95"/>
      <c r="B61" s="81"/>
      <c r="C61" s="41"/>
      <c r="D61" s="30"/>
      <c r="E61" s="30"/>
      <c r="F61" s="30"/>
      <c r="G61" s="177" t="s">
        <v>220</v>
      </c>
      <c r="H61" s="181" t="s">
        <v>85</v>
      </c>
      <c r="I61" s="181" t="s">
        <v>30</v>
      </c>
      <c r="J61" s="181"/>
      <c r="K61" s="138" t="s">
        <v>83</v>
      </c>
      <c r="L61" s="220">
        <v>4</v>
      </c>
      <c r="M61" s="220">
        <v>4</v>
      </c>
      <c r="N61" s="181">
        <f>M61/L61*100</f>
        <v>100</v>
      </c>
      <c r="O61" s="221">
        <f>ROUND(L61-(L61*10/100),0)</f>
        <v>4</v>
      </c>
      <c r="P61" s="222">
        <f>ROUND(L61+(L61*10/100),0)</f>
        <v>4</v>
      </c>
      <c r="Q61" s="223" t="s">
        <v>186</v>
      </c>
      <c r="R61" s="14"/>
    </row>
    <row r="62" spans="1:18" ht="52.5">
      <c r="A62" s="95"/>
      <c r="B62" s="81"/>
      <c r="C62" s="41"/>
      <c r="D62" s="30"/>
      <c r="E62" s="30"/>
      <c r="F62" s="30"/>
      <c r="G62" s="177" t="s">
        <v>220</v>
      </c>
      <c r="H62" s="181" t="s">
        <v>55</v>
      </c>
      <c r="I62" s="181" t="s">
        <v>31</v>
      </c>
      <c r="J62" s="181"/>
      <c r="K62" s="138" t="s">
        <v>83</v>
      </c>
      <c r="L62" s="220">
        <v>39</v>
      </c>
      <c r="M62" s="220">
        <v>39</v>
      </c>
      <c r="N62" s="181">
        <f>M62/L62*100</f>
        <v>100</v>
      </c>
      <c r="O62" s="221">
        <f>ROUND(L62-(L62*10/100),0)</f>
        <v>35</v>
      </c>
      <c r="P62" s="222">
        <f>ROUND(L62+(L62*10/100),0)</f>
        <v>43</v>
      </c>
      <c r="Q62" s="223" t="s">
        <v>186</v>
      </c>
      <c r="R62" s="14"/>
    </row>
    <row r="63" spans="1:18" ht="52.5">
      <c r="A63" s="95"/>
      <c r="B63" s="81"/>
      <c r="C63" s="41"/>
      <c r="D63" s="30"/>
      <c r="E63" s="30"/>
      <c r="F63" s="30"/>
      <c r="G63" s="177" t="s">
        <v>220</v>
      </c>
      <c r="H63" s="181" t="s">
        <v>55</v>
      </c>
      <c r="I63" s="181" t="s">
        <v>222</v>
      </c>
      <c r="J63" s="181"/>
      <c r="K63" s="138" t="s">
        <v>83</v>
      </c>
      <c r="L63" s="220">
        <v>0</v>
      </c>
      <c r="M63" s="220">
        <v>0</v>
      </c>
      <c r="N63" s="181" t="e">
        <f>M63/L63*100</f>
        <v>#DIV/0!</v>
      </c>
      <c r="O63" s="221">
        <f>ROUND(L63-(L63*10/100),0)</f>
        <v>0</v>
      </c>
      <c r="P63" s="222">
        <f>ROUND(L63+(L63*10/100),0)</f>
        <v>0</v>
      </c>
      <c r="Q63" s="223" t="s">
        <v>186</v>
      </c>
      <c r="R63" s="14"/>
    </row>
    <row r="64" spans="1:18" ht="52.5">
      <c r="A64" s="95"/>
      <c r="B64" s="81"/>
      <c r="C64" s="41"/>
      <c r="D64" s="30"/>
      <c r="E64" s="30"/>
      <c r="F64" s="30"/>
      <c r="G64" s="177" t="s">
        <v>223</v>
      </c>
      <c r="H64" s="181" t="s">
        <v>55</v>
      </c>
      <c r="I64" s="181" t="s">
        <v>30</v>
      </c>
      <c r="J64" s="177"/>
      <c r="K64" s="138" t="s">
        <v>83</v>
      </c>
      <c r="L64" s="224">
        <v>0</v>
      </c>
      <c r="M64" s="224">
        <v>0</v>
      </c>
      <c r="N64" s="181" t="e">
        <f>M64/L64*100</f>
        <v>#DIV/0!</v>
      </c>
      <c r="O64" s="221">
        <f>ROUND(L64-(L64*10/100),0)</f>
        <v>0</v>
      </c>
      <c r="P64" s="222">
        <f>ROUND(L64+(L64*10/100),0)</f>
        <v>0</v>
      </c>
      <c r="Q64" s="223" t="s">
        <v>186</v>
      </c>
      <c r="R64" s="14"/>
    </row>
    <row r="65" spans="1:18" ht="52.5">
      <c r="A65" s="95"/>
      <c r="B65" s="81"/>
      <c r="C65" s="41"/>
      <c r="D65" s="30"/>
      <c r="E65" s="30"/>
      <c r="F65" s="30"/>
      <c r="G65" s="177" t="s">
        <v>221</v>
      </c>
      <c r="H65" s="181" t="s">
        <v>86</v>
      </c>
      <c r="I65" s="181" t="s">
        <v>26</v>
      </c>
      <c r="J65" s="177"/>
      <c r="K65" s="138" t="s">
        <v>83</v>
      </c>
      <c r="L65" s="224">
        <v>36</v>
      </c>
      <c r="M65" s="224">
        <v>36</v>
      </c>
      <c r="N65" s="181">
        <f>M65/L65*100</f>
        <v>100</v>
      </c>
      <c r="O65" s="221">
        <f>ROUND(L65-(L65*10/100),0)</f>
        <v>32</v>
      </c>
      <c r="P65" s="222">
        <f>ROUND(L65+(L65*10/100),0)</f>
        <v>40</v>
      </c>
      <c r="Q65" s="223" t="s">
        <v>186</v>
      </c>
      <c r="R65" s="14"/>
    </row>
    <row r="66" spans="1:18" ht="52.5">
      <c r="A66" s="95"/>
      <c r="B66" s="81"/>
      <c r="C66" s="41"/>
      <c r="D66" s="30"/>
      <c r="E66" s="30"/>
      <c r="F66" s="30"/>
      <c r="G66" s="177" t="s">
        <v>224</v>
      </c>
      <c r="H66" s="181" t="s">
        <v>86</v>
      </c>
      <c r="I66" s="181" t="s">
        <v>222</v>
      </c>
      <c r="J66" s="181"/>
      <c r="K66" s="138" t="s">
        <v>83</v>
      </c>
      <c r="L66" s="220">
        <v>2</v>
      </c>
      <c r="M66" s="220">
        <v>2</v>
      </c>
      <c r="N66" s="181">
        <f>M66/L66*100</f>
        <v>100</v>
      </c>
      <c r="O66" s="221">
        <f>ROUND(L66-(L66*10/100),0)</f>
        <v>2</v>
      </c>
      <c r="P66" s="222">
        <f>ROUND(L66+(L66*10/100),0)</f>
        <v>2</v>
      </c>
      <c r="Q66" s="223" t="s">
        <v>186</v>
      </c>
      <c r="R66" s="14"/>
    </row>
    <row r="67" spans="1:18" ht="52.5">
      <c r="A67" s="95"/>
      <c r="B67" s="81"/>
      <c r="C67" s="41"/>
      <c r="D67" s="30"/>
      <c r="E67" s="30"/>
      <c r="F67" s="30"/>
      <c r="G67" s="177" t="s">
        <v>221</v>
      </c>
      <c r="H67" s="181" t="s">
        <v>54</v>
      </c>
      <c r="I67" s="181" t="s">
        <v>26</v>
      </c>
      <c r="J67" s="181"/>
      <c r="K67" s="138" t="s">
        <v>83</v>
      </c>
      <c r="L67" s="220">
        <v>0</v>
      </c>
      <c r="M67" s="220">
        <v>0</v>
      </c>
      <c r="N67" s="181" t="e">
        <f>M67/L67*100</f>
        <v>#DIV/0!</v>
      </c>
      <c r="O67" s="221">
        <f>ROUND(L67-(L67*10/100),0)</f>
        <v>0</v>
      </c>
      <c r="P67" s="222">
        <f>ROUND(L67+(L67*10/100),0)</f>
        <v>0</v>
      </c>
      <c r="Q67" s="223" t="s">
        <v>186</v>
      </c>
      <c r="R67" s="14"/>
    </row>
    <row r="68" spans="1:18" ht="52.5">
      <c r="A68" s="95"/>
      <c r="B68" s="81"/>
      <c r="C68" s="41"/>
      <c r="D68" s="30"/>
      <c r="E68" s="30"/>
      <c r="F68" s="30"/>
      <c r="G68" s="177" t="s">
        <v>221</v>
      </c>
      <c r="H68" s="181" t="s">
        <v>54</v>
      </c>
      <c r="I68" s="181" t="s">
        <v>222</v>
      </c>
      <c r="J68" s="181"/>
      <c r="K68" s="138" t="s">
        <v>83</v>
      </c>
      <c r="L68" s="220">
        <v>36</v>
      </c>
      <c r="M68" s="220">
        <v>36</v>
      </c>
      <c r="N68" s="181">
        <f>M68/L68*100</f>
        <v>100</v>
      </c>
      <c r="O68" s="221">
        <f>ROUND(L68-(L68*10/100),0)</f>
        <v>32</v>
      </c>
      <c r="P68" s="222">
        <f>ROUND(L68+(L68*10/100),0)</f>
        <v>40</v>
      </c>
      <c r="Q68" s="223" t="s">
        <v>186</v>
      </c>
      <c r="R68" s="14"/>
    </row>
    <row r="69" spans="1:18" ht="53.25" customHeight="1">
      <c r="A69" s="95"/>
      <c r="B69" s="81"/>
      <c r="C69" s="41"/>
      <c r="D69" s="30"/>
      <c r="E69" s="30"/>
      <c r="F69" s="30"/>
      <c r="G69" s="177" t="s">
        <v>221</v>
      </c>
      <c r="H69" s="181" t="s">
        <v>56</v>
      </c>
      <c r="I69" s="181" t="s">
        <v>26</v>
      </c>
      <c r="J69" s="181"/>
      <c r="K69" s="138" t="s">
        <v>83</v>
      </c>
      <c r="L69" s="220">
        <v>180</v>
      </c>
      <c r="M69" s="220">
        <v>180</v>
      </c>
      <c r="N69" s="181">
        <f>M69/L69*100</f>
        <v>100</v>
      </c>
      <c r="O69" s="221">
        <f>ROUND(L69-(L69*10/100),0)</f>
        <v>162</v>
      </c>
      <c r="P69" s="222">
        <f>ROUND(L69+(L69*10/100),0)</f>
        <v>198</v>
      </c>
      <c r="Q69" s="223" t="s">
        <v>186</v>
      </c>
      <c r="R69" s="14"/>
    </row>
    <row r="70" spans="1:18" ht="54.75" customHeight="1">
      <c r="A70" s="95"/>
      <c r="B70" s="81"/>
      <c r="C70" s="41"/>
      <c r="D70" s="30"/>
      <c r="E70" s="30"/>
      <c r="F70" s="30"/>
      <c r="G70" s="177" t="s">
        <v>221</v>
      </c>
      <c r="H70" s="181" t="s">
        <v>32</v>
      </c>
      <c r="I70" s="181" t="s">
        <v>222</v>
      </c>
      <c r="J70" s="181"/>
      <c r="K70" s="138" t="s">
        <v>83</v>
      </c>
      <c r="L70" s="220">
        <v>92</v>
      </c>
      <c r="M70" s="220">
        <v>92</v>
      </c>
      <c r="N70" s="181">
        <f>M70/L70*100</f>
        <v>100</v>
      </c>
      <c r="O70" s="221">
        <f>ROUND(L70-(L70*10/100),0)</f>
        <v>83</v>
      </c>
      <c r="P70" s="222">
        <f>ROUND(L70+(L70*10/100),0)</f>
        <v>101</v>
      </c>
      <c r="Q70" s="223" t="s">
        <v>186</v>
      </c>
      <c r="R70" s="14"/>
    </row>
    <row r="71" spans="1:18" ht="54" customHeight="1">
      <c r="A71" s="95"/>
      <c r="B71" s="81"/>
      <c r="C71" s="41"/>
      <c r="D71" s="30"/>
      <c r="E71" s="30"/>
      <c r="F71" s="30"/>
      <c r="G71" s="177" t="s">
        <v>221</v>
      </c>
      <c r="H71" s="181" t="s">
        <v>32</v>
      </c>
      <c r="I71" s="181" t="s">
        <v>29</v>
      </c>
      <c r="J71" s="181"/>
      <c r="K71" s="138" t="s">
        <v>83</v>
      </c>
      <c r="L71" s="220">
        <v>12</v>
      </c>
      <c r="M71" s="220">
        <v>12</v>
      </c>
      <c r="N71" s="181">
        <f>M71/L71*100</f>
        <v>100</v>
      </c>
      <c r="O71" s="221">
        <f>ROUND(L71-(L71*10/100),0)</f>
        <v>11</v>
      </c>
      <c r="P71" s="222">
        <f>ROUND(L71+(L71*10/100),0)</f>
        <v>13</v>
      </c>
      <c r="Q71" s="223" t="s">
        <v>186</v>
      </c>
      <c r="R71" s="14"/>
    </row>
    <row r="72" spans="1:18" ht="55.5" customHeight="1" thickBot="1">
      <c r="A72" s="96"/>
      <c r="B72" s="83"/>
      <c r="C72" s="42"/>
      <c r="D72" s="32"/>
      <c r="E72" s="32"/>
      <c r="F72" s="32"/>
      <c r="G72" s="225" t="s">
        <v>221</v>
      </c>
      <c r="H72" s="226" t="s">
        <v>32</v>
      </c>
      <c r="I72" s="226" t="s">
        <v>27</v>
      </c>
      <c r="J72" s="226"/>
      <c r="K72" s="227" t="s">
        <v>83</v>
      </c>
      <c r="L72" s="228">
        <v>4</v>
      </c>
      <c r="M72" s="228">
        <v>4</v>
      </c>
      <c r="N72" s="174">
        <f>M72/L72*100</f>
        <v>100</v>
      </c>
      <c r="O72" s="172">
        <f>ROUND(L72-(L72*10/100),0)</f>
        <v>4</v>
      </c>
      <c r="P72" s="229">
        <f>ROUND(L72+(L72*10/100),0)</f>
        <v>4</v>
      </c>
      <c r="Q72" s="174" t="s">
        <v>186</v>
      </c>
      <c r="R72" s="14"/>
    </row>
    <row r="73" spans="1:18" ht="52.5">
      <c r="A73" s="86">
        <v>6</v>
      </c>
      <c r="B73" s="84" t="s">
        <v>245</v>
      </c>
      <c r="C73" s="40">
        <v>706</v>
      </c>
      <c r="D73" s="28">
        <v>36504515.44</v>
      </c>
      <c r="E73" s="28">
        <v>41630447.77</v>
      </c>
      <c r="F73" s="28">
        <v>38985609.5</v>
      </c>
      <c r="G73" s="216" t="s">
        <v>220</v>
      </c>
      <c r="H73" s="216" t="s">
        <v>90</v>
      </c>
      <c r="I73" s="216" t="s">
        <v>28</v>
      </c>
      <c r="J73" s="216"/>
      <c r="K73" s="217" t="s">
        <v>83</v>
      </c>
      <c r="L73" s="142">
        <v>61</v>
      </c>
      <c r="M73" s="142">
        <v>61</v>
      </c>
      <c r="N73" s="177">
        <f>M73/L73*100</f>
        <v>100</v>
      </c>
      <c r="O73" s="218">
        <f>ROUND(L73-(L73*10/100),0)</f>
        <v>55</v>
      </c>
      <c r="P73" s="219">
        <f>ROUND(L73+(L73*10/100),0)</f>
        <v>67</v>
      </c>
      <c r="Q73" s="143" t="s">
        <v>186</v>
      </c>
      <c r="R73" s="14"/>
    </row>
    <row r="74" spans="1:18" ht="52.5">
      <c r="A74" s="95"/>
      <c r="B74" s="81"/>
      <c r="C74" s="41"/>
      <c r="D74" s="30"/>
      <c r="E74" s="30"/>
      <c r="F74" s="30"/>
      <c r="G74" s="177" t="s">
        <v>220</v>
      </c>
      <c r="H74" s="181" t="s">
        <v>90</v>
      </c>
      <c r="I74" s="181" t="s">
        <v>222</v>
      </c>
      <c r="J74" s="148"/>
      <c r="K74" s="138" t="s">
        <v>83</v>
      </c>
      <c r="L74" s="220">
        <v>55</v>
      </c>
      <c r="M74" s="220">
        <v>55</v>
      </c>
      <c r="N74" s="181">
        <f>M74/L74*100</f>
        <v>100</v>
      </c>
      <c r="O74" s="221">
        <f>ROUND(L74-(L74*10/100),0)</f>
        <v>50</v>
      </c>
      <c r="P74" s="222">
        <f>ROUND(L74+(L74*10/100),0)</f>
        <v>61</v>
      </c>
      <c r="Q74" s="223" t="s">
        <v>186</v>
      </c>
      <c r="R74" s="14"/>
    </row>
    <row r="75" spans="1:18" ht="52.5">
      <c r="A75" s="95"/>
      <c r="B75" s="81"/>
      <c r="C75" s="41"/>
      <c r="D75" s="30"/>
      <c r="E75" s="30"/>
      <c r="F75" s="30"/>
      <c r="G75" s="177" t="s">
        <v>220</v>
      </c>
      <c r="H75" s="181" t="s">
        <v>33</v>
      </c>
      <c r="I75" s="181" t="s">
        <v>28</v>
      </c>
      <c r="J75" s="181"/>
      <c r="K75" s="138" t="s">
        <v>83</v>
      </c>
      <c r="L75" s="220">
        <v>16</v>
      </c>
      <c r="M75" s="220">
        <v>16</v>
      </c>
      <c r="N75" s="181">
        <f>M75/L75*100</f>
        <v>100</v>
      </c>
      <c r="O75" s="221">
        <f>ROUND(L75-(L75*10/100),0)</f>
        <v>14</v>
      </c>
      <c r="P75" s="222">
        <f>ROUND(L75+(L75*10/100),0)</f>
        <v>18</v>
      </c>
      <c r="Q75" s="223" t="s">
        <v>186</v>
      </c>
      <c r="R75" s="14"/>
    </row>
    <row r="76" spans="1:18" ht="52.5">
      <c r="A76" s="95"/>
      <c r="B76" s="81"/>
      <c r="C76" s="41"/>
      <c r="D76" s="30"/>
      <c r="E76" s="30"/>
      <c r="F76" s="30"/>
      <c r="G76" s="177" t="s">
        <v>220</v>
      </c>
      <c r="H76" s="181" t="s">
        <v>33</v>
      </c>
      <c r="I76" s="181" t="s">
        <v>222</v>
      </c>
      <c r="J76" s="148"/>
      <c r="K76" s="138" t="s">
        <v>83</v>
      </c>
      <c r="L76" s="220">
        <v>32</v>
      </c>
      <c r="M76" s="220">
        <v>32</v>
      </c>
      <c r="N76" s="181">
        <f>M76/L76*100</f>
        <v>100</v>
      </c>
      <c r="O76" s="221">
        <f>ROUND(L76-(L76*10/100),0)</f>
        <v>29</v>
      </c>
      <c r="P76" s="222">
        <f>ROUND(L76+(L76*10/100),0)</f>
        <v>35</v>
      </c>
      <c r="Q76" s="223" t="s">
        <v>186</v>
      </c>
      <c r="R76" s="14"/>
    </row>
    <row r="77" spans="1:18" ht="54" customHeight="1">
      <c r="A77" s="95"/>
      <c r="B77" s="81"/>
      <c r="C77" s="41"/>
      <c r="D77" s="30"/>
      <c r="E77" s="30"/>
      <c r="F77" s="30"/>
      <c r="G77" s="177" t="s">
        <v>220</v>
      </c>
      <c r="H77" s="181" t="s">
        <v>181</v>
      </c>
      <c r="I77" s="181" t="s">
        <v>28</v>
      </c>
      <c r="J77" s="181"/>
      <c r="K77" s="138" t="s">
        <v>83</v>
      </c>
      <c r="L77" s="220">
        <v>20</v>
      </c>
      <c r="M77" s="220">
        <v>20</v>
      </c>
      <c r="N77" s="181">
        <f>M77/L77*100</f>
        <v>100</v>
      </c>
      <c r="O77" s="221">
        <f>ROUND(L77-(L77*10/100),0)</f>
        <v>18</v>
      </c>
      <c r="P77" s="222">
        <f>ROUND(L77+(L77*10/100),0)</f>
        <v>22</v>
      </c>
      <c r="Q77" s="223" t="s">
        <v>186</v>
      </c>
      <c r="R77" s="14"/>
    </row>
    <row r="78" spans="1:18" ht="49.5" customHeight="1">
      <c r="A78" s="95"/>
      <c r="B78" s="81"/>
      <c r="C78" s="41"/>
      <c r="D78" s="30"/>
      <c r="E78" s="30"/>
      <c r="F78" s="30"/>
      <c r="G78" s="177" t="s">
        <v>220</v>
      </c>
      <c r="H78" s="181" t="s">
        <v>181</v>
      </c>
      <c r="I78" s="181" t="s">
        <v>222</v>
      </c>
      <c r="J78" s="181"/>
      <c r="K78" s="138" t="s">
        <v>83</v>
      </c>
      <c r="L78" s="220">
        <v>20</v>
      </c>
      <c r="M78" s="220">
        <v>20</v>
      </c>
      <c r="N78" s="181">
        <f>M78/L78*100</f>
        <v>100</v>
      </c>
      <c r="O78" s="221">
        <f>ROUND(L78-(L78*10/100),0)</f>
        <v>18</v>
      </c>
      <c r="P78" s="222">
        <f>ROUND(L78+(L78*10/100),0)</f>
        <v>22</v>
      </c>
      <c r="Q78" s="223" t="s">
        <v>186</v>
      </c>
      <c r="R78" s="14"/>
    </row>
    <row r="79" spans="1:18" ht="51.75" customHeight="1">
      <c r="A79" s="95"/>
      <c r="B79" s="81"/>
      <c r="C79" s="41"/>
      <c r="D79" s="30"/>
      <c r="E79" s="30"/>
      <c r="F79" s="30"/>
      <c r="G79" s="177" t="s">
        <v>220</v>
      </c>
      <c r="H79" s="181" t="s">
        <v>89</v>
      </c>
      <c r="I79" s="181" t="s">
        <v>28</v>
      </c>
      <c r="J79" s="181"/>
      <c r="K79" s="138" t="s">
        <v>83</v>
      </c>
      <c r="L79" s="220">
        <v>90</v>
      </c>
      <c r="M79" s="220">
        <v>90</v>
      </c>
      <c r="N79" s="181">
        <f>M79/L79*100</f>
        <v>100</v>
      </c>
      <c r="O79" s="221">
        <f>ROUND(L79-(L79*10/100),0)</f>
        <v>81</v>
      </c>
      <c r="P79" s="222">
        <f>ROUND(L79+(L79*10/100),0)</f>
        <v>99</v>
      </c>
      <c r="Q79" s="223" t="s">
        <v>186</v>
      </c>
      <c r="R79" s="14"/>
    </row>
    <row r="80" spans="1:18" ht="49.5" customHeight="1">
      <c r="A80" s="95"/>
      <c r="B80" s="81"/>
      <c r="C80" s="41"/>
      <c r="D80" s="30"/>
      <c r="E80" s="30"/>
      <c r="F80" s="30"/>
      <c r="G80" s="177" t="s">
        <v>220</v>
      </c>
      <c r="H80" s="181" t="s">
        <v>89</v>
      </c>
      <c r="I80" s="181" t="s">
        <v>222</v>
      </c>
      <c r="J80" s="181"/>
      <c r="K80" s="138" t="s">
        <v>83</v>
      </c>
      <c r="L80" s="220">
        <v>24</v>
      </c>
      <c r="M80" s="220">
        <v>24</v>
      </c>
      <c r="N80" s="181">
        <f>M80/L80*100</f>
        <v>100</v>
      </c>
      <c r="O80" s="221">
        <f>ROUND(L80-(L80*10/100),0)</f>
        <v>22</v>
      </c>
      <c r="P80" s="222">
        <f>ROUND(L80+(L80*10/100),0)</f>
        <v>26</v>
      </c>
      <c r="Q80" s="223" t="s">
        <v>186</v>
      </c>
      <c r="R80" s="14"/>
    </row>
    <row r="81" spans="1:18" ht="54" customHeight="1">
      <c r="A81" s="95"/>
      <c r="B81" s="81"/>
      <c r="C81" s="41"/>
      <c r="D81" s="30"/>
      <c r="E81" s="30"/>
      <c r="F81" s="30"/>
      <c r="G81" s="181" t="s">
        <v>220</v>
      </c>
      <c r="H81" s="181" t="s">
        <v>88</v>
      </c>
      <c r="I81" s="181" t="s">
        <v>28</v>
      </c>
      <c r="J81" s="181"/>
      <c r="K81" s="138" t="s">
        <v>83</v>
      </c>
      <c r="L81" s="220">
        <v>169</v>
      </c>
      <c r="M81" s="220">
        <v>169</v>
      </c>
      <c r="N81" s="181">
        <f>M81/L81*100</f>
        <v>100</v>
      </c>
      <c r="O81" s="221">
        <f>ROUND(L81-(L81*10/100),0)</f>
        <v>152</v>
      </c>
      <c r="P81" s="222">
        <f>ROUND(L81+(L81*10/100),0)</f>
        <v>186</v>
      </c>
      <c r="Q81" s="223" t="s">
        <v>186</v>
      </c>
      <c r="R81" s="14"/>
    </row>
    <row r="82" spans="1:18" ht="51.75" customHeight="1">
      <c r="A82" s="95"/>
      <c r="B82" s="81"/>
      <c r="C82" s="41"/>
      <c r="D82" s="30"/>
      <c r="E82" s="30"/>
      <c r="F82" s="30"/>
      <c r="G82" s="181" t="s">
        <v>220</v>
      </c>
      <c r="H82" s="181" t="s">
        <v>88</v>
      </c>
      <c r="I82" s="181" t="s">
        <v>222</v>
      </c>
      <c r="J82" s="181"/>
      <c r="K82" s="138" t="s">
        <v>83</v>
      </c>
      <c r="L82" s="220">
        <v>114</v>
      </c>
      <c r="M82" s="220">
        <v>114</v>
      </c>
      <c r="N82" s="181">
        <f>M82/L82*100</f>
        <v>100</v>
      </c>
      <c r="O82" s="221">
        <f>ROUND(L82-(L82*10/100),0)</f>
        <v>103</v>
      </c>
      <c r="P82" s="222">
        <f>ROUND(L82+(L82*10/100),0)</f>
        <v>125</v>
      </c>
      <c r="Q82" s="223" t="s">
        <v>186</v>
      </c>
      <c r="R82" s="14"/>
    </row>
    <row r="83" spans="1:18" ht="54" customHeight="1">
      <c r="A83" s="95"/>
      <c r="B83" s="81"/>
      <c r="C83" s="41"/>
      <c r="D83" s="30"/>
      <c r="E83" s="30"/>
      <c r="F83" s="30"/>
      <c r="G83" s="181" t="s">
        <v>220</v>
      </c>
      <c r="H83" s="181" t="s">
        <v>87</v>
      </c>
      <c r="I83" s="181" t="s">
        <v>28</v>
      </c>
      <c r="J83" s="181"/>
      <c r="K83" s="138" t="s">
        <v>83</v>
      </c>
      <c r="L83" s="220">
        <v>61</v>
      </c>
      <c r="M83" s="220">
        <v>61</v>
      </c>
      <c r="N83" s="181">
        <f>M83/L83*100</f>
        <v>100</v>
      </c>
      <c r="O83" s="221">
        <f>ROUND(L83-(L83*10/100),0)</f>
        <v>55</v>
      </c>
      <c r="P83" s="222">
        <f>ROUND(L83+(L83*10/100),0)</f>
        <v>67</v>
      </c>
      <c r="Q83" s="223" t="s">
        <v>186</v>
      </c>
      <c r="R83" s="14"/>
    </row>
    <row r="84" spans="1:18" ht="50.25" customHeight="1">
      <c r="A84" s="95"/>
      <c r="B84" s="81"/>
      <c r="C84" s="41"/>
      <c r="D84" s="30"/>
      <c r="E84" s="30"/>
      <c r="F84" s="30"/>
      <c r="G84" s="181" t="s">
        <v>220</v>
      </c>
      <c r="H84" s="181" t="s">
        <v>87</v>
      </c>
      <c r="I84" s="181" t="s">
        <v>222</v>
      </c>
      <c r="J84" s="181"/>
      <c r="K84" s="138" t="s">
        <v>83</v>
      </c>
      <c r="L84" s="220">
        <v>0</v>
      </c>
      <c r="M84" s="220">
        <v>0</v>
      </c>
      <c r="N84" s="181" t="e">
        <f>M84/L84*100</f>
        <v>#DIV/0!</v>
      </c>
      <c r="O84" s="221">
        <f>ROUND(L84-(L84*10/100),0)</f>
        <v>0</v>
      </c>
      <c r="P84" s="222">
        <f>ROUND(L84+(L84*10/100),0)</f>
        <v>0</v>
      </c>
      <c r="Q84" s="223" t="s">
        <v>186</v>
      </c>
      <c r="R84" s="14"/>
    </row>
    <row r="85" spans="1:18" ht="45.75" customHeight="1">
      <c r="A85" s="95"/>
      <c r="B85" s="81"/>
      <c r="C85" s="41"/>
      <c r="D85" s="30"/>
      <c r="E85" s="30"/>
      <c r="F85" s="30"/>
      <c r="G85" s="181" t="s">
        <v>220</v>
      </c>
      <c r="H85" s="181" t="s">
        <v>207</v>
      </c>
      <c r="I85" s="181" t="s">
        <v>28</v>
      </c>
      <c r="J85" s="181"/>
      <c r="K85" s="138" t="s">
        <v>83</v>
      </c>
      <c r="L85" s="220">
        <v>12</v>
      </c>
      <c r="M85" s="220">
        <v>12</v>
      </c>
      <c r="N85" s="181">
        <f>M85/L85*100</f>
        <v>100</v>
      </c>
      <c r="O85" s="221">
        <f>ROUND(L85-(L85*10/100),0)</f>
        <v>11</v>
      </c>
      <c r="P85" s="222">
        <f>ROUND(L85+(L85*10/100),0)</f>
        <v>13</v>
      </c>
      <c r="Q85" s="223" t="s">
        <v>186</v>
      </c>
      <c r="R85" s="14"/>
    </row>
    <row r="86" spans="1:18" ht="48" customHeight="1">
      <c r="A86" s="95"/>
      <c r="B86" s="81"/>
      <c r="C86" s="41"/>
      <c r="D86" s="30"/>
      <c r="E86" s="30"/>
      <c r="F86" s="30"/>
      <c r="G86" s="181" t="s">
        <v>220</v>
      </c>
      <c r="H86" s="181" t="s">
        <v>207</v>
      </c>
      <c r="I86" s="181" t="s">
        <v>222</v>
      </c>
      <c r="J86" s="181"/>
      <c r="K86" s="138" t="s">
        <v>83</v>
      </c>
      <c r="L86" s="220">
        <v>12</v>
      </c>
      <c r="M86" s="220">
        <v>12</v>
      </c>
      <c r="N86" s="181">
        <f>M86/L86*100</f>
        <v>100</v>
      </c>
      <c r="O86" s="221">
        <f>ROUND(L86-(L86*10/100),0)</f>
        <v>11</v>
      </c>
      <c r="P86" s="222">
        <f>ROUND(L86+(L86*10/100),0)</f>
        <v>13</v>
      </c>
      <c r="Q86" s="223" t="s">
        <v>186</v>
      </c>
      <c r="R86" s="14"/>
    </row>
    <row r="87" spans="1:18" ht="48.75" customHeight="1">
      <c r="A87" s="95"/>
      <c r="B87" s="81"/>
      <c r="C87" s="41"/>
      <c r="D87" s="30"/>
      <c r="E87" s="30"/>
      <c r="F87" s="30"/>
      <c r="G87" s="181" t="s">
        <v>220</v>
      </c>
      <c r="H87" s="181" t="s">
        <v>149</v>
      </c>
      <c r="I87" s="181" t="s">
        <v>28</v>
      </c>
      <c r="J87" s="181"/>
      <c r="K87" s="138" t="s">
        <v>83</v>
      </c>
      <c r="L87" s="220">
        <v>34</v>
      </c>
      <c r="M87" s="220">
        <v>34</v>
      </c>
      <c r="N87" s="181">
        <f>M87/L87*100</f>
        <v>100</v>
      </c>
      <c r="O87" s="221">
        <f>ROUND(L87-(L87*10/100),0)</f>
        <v>31</v>
      </c>
      <c r="P87" s="222">
        <f>ROUND(L87+(L87*10/100),0)</f>
        <v>37</v>
      </c>
      <c r="Q87" s="223" t="s">
        <v>186</v>
      </c>
      <c r="R87" s="14"/>
    </row>
    <row r="88" spans="1:18" ht="48.75" customHeight="1">
      <c r="A88" s="95"/>
      <c r="B88" s="81"/>
      <c r="C88" s="41"/>
      <c r="D88" s="30"/>
      <c r="E88" s="30"/>
      <c r="F88" s="30"/>
      <c r="G88" s="181" t="s">
        <v>221</v>
      </c>
      <c r="H88" s="181" t="s">
        <v>91</v>
      </c>
      <c r="I88" s="181" t="s">
        <v>28</v>
      </c>
      <c r="J88" s="148"/>
      <c r="K88" s="138" t="s">
        <v>83</v>
      </c>
      <c r="L88" s="220">
        <v>11</v>
      </c>
      <c r="M88" s="220">
        <v>11</v>
      </c>
      <c r="N88" s="181">
        <f>M88/L88*100</f>
        <v>100</v>
      </c>
      <c r="O88" s="221">
        <f>ROUND(L88-(L88*10/100),0)</f>
        <v>10</v>
      </c>
      <c r="P88" s="222">
        <f>ROUND(L88+(L88*10/100),0)</f>
        <v>12</v>
      </c>
      <c r="Q88" s="223" t="s">
        <v>186</v>
      </c>
      <c r="R88" s="14"/>
    </row>
    <row r="89" spans="1:18" ht="48.75" customHeight="1">
      <c r="A89" s="95"/>
      <c r="B89" s="81"/>
      <c r="C89" s="41"/>
      <c r="D89" s="30"/>
      <c r="E89" s="30"/>
      <c r="F89" s="30"/>
      <c r="G89" s="181" t="s">
        <v>221</v>
      </c>
      <c r="H89" s="181" t="s">
        <v>91</v>
      </c>
      <c r="I89" s="181" t="s">
        <v>222</v>
      </c>
      <c r="J89" s="148"/>
      <c r="K89" s="138" t="s">
        <v>83</v>
      </c>
      <c r="L89" s="220">
        <v>23</v>
      </c>
      <c r="M89" s="220">
        <v>23</v>
      </c>
      <c r="N89" s="181">
        <f>M89/L89*100</f>
        <v>100</v>
      </c>
      <c r="O89" s="221">
        <f>ROUND(L89-(L89*10/100),0)</f>
        <v>21</v>
      </c>
      <c r="P89" s="222">
        <f>ROUND(L89+(L89*10/100),0)</f>
        <v>25</v>
      </c>
      <c r="Q89" s="223" t="s">
        <v>186</v>
      </c>
      <c r="R89" s="14"/>
    </row>
    <row r="90" spans="1:18" ht="51" customHeight="1">
      <c r="A90" s="95"/>
      <c r="B90" s="81"/>
      <c r="C90" s="41"/>
      <c r="D90" s="30"/>
      <c r="E90" s="30"/>
      <c r="F90" s="30"/>
      <c r="G90" s="181" t="s">
        <v>221</v>
      </c>
      <c r="H90" s="181" t="s">
        <v>91</v>
      </c>
      <c r="I90" s="181" t="s">
        <v>29</v>
      </c>
      <c r="J90" s="148"/>
      <c r="K90" s="138" t="s">
        <v>83</v>
      </c>
      <c r="L90" s="220">
        <v>3</v>
      </c>
      <c r="M90" s="220">
        <v>3</v>
      </c>
      <c r="N90" s="181">
        <f>M90/L90*100</f>
        <v>100</v>
      </c>
      <c r="O90" s="221">
        <f>ROUND(L90-(L90*10/100),0)</f>
        <v>3</v>
      </c>
      <c r="P90" s="222">
        <f>ROUND(L90+(L90*10/100),0)</f>
        <v>3</v>
      </c>
      <c r="Q90" s="223" t="s">
        <v>186</v>
      </c>
      <c r="R90" s="14"/>
    </row>
    <row r="91" spans="1:18" ht="48" customHeight="1">
      <c r="A91" s="95"/>
      <c r="B91" s="81"/>
      <c r="C91" s="41"/>
      <c r="D91" s="30"/>
      <c r="E91" s="30"/>
      <c r="F91" s="30"/>
      <c r="G91" s="181" t="s">
        <v>221</v>
      </c>
      <c r="H91" s="181" t="s">
        <v>91</v>
      </c>
      <c r="I91" s="181" t="s">
        <v>27</v>
      </c>
      <c r="J91" s="148"/>
      <c r="K91" s="138" t="s">
        <v>83</v>
      </c>
      <c r="L91" s="220">
        <v>1</v>
      </c>
      <c r="M91" s="220">
        <v>1</v>
      </c>
      <c r="N91" s="181">
        <f>M91/L91*100</f>
        <v>100</v>
      </c>
      <c r="O91" s="221">
        <f>ROUND(L91-(L91*10/100),0)</f>
        <v>1</v>
      </c>
      <c r="P91" s="222">
        <f>ROUND(L91+(L91*10/100),0)</f>
        <v>1</v>
      </c>
      <c r="Q91" s="223" t="s">
        <v>186</v>
      </c>
      <c r="R91" s="14"/>
    </row>
    <row r="92" spans="1:18" ht="50.25" customHeight="1">
      <c r="A92" s="95"/>
      <c r="B92" s="81"/>
      <c r="C92" s="43"/>
      <c r="D92" s="30"/>
      <c r="E92" s="30"/>
      <c r="F92" s="30"/>
      <c r="G92" s="181" t="s">
        <v>221</v>
      </c>
      <c r="H92" s="181" t="s">
        <v>92</v>
      </c>
      <c r="I92" s="181" t="s">
        <v>28</v>
      </c>
      <c r="J92" s="181"/>
      <c r="K92" s="138" t="s">
        <v>83</v>
      </c>
      <c r="L92" s="220">
        <v>20</v>
      </c>
      <c r="M92" s="220">
        <v>20</v>
      </c>
      <c r="N92" s="181">
        <f>M92/L92*100</f>
        <v>100</v>
      </c>
      <c r="O92" s="221">
        <f>ROUND(L92-(L92*10/100),0)</f>
        <v>18</v>
      </c>
      <c r="P92" s="222">
        <f>ROUND(L92+(L92*10/100),0)</f>
        <v>22</v>
      </c>
      <c r="Q92" s="223" t="s">
        <v>186</v>
      </c>
      <c r="R92" s="14"/>
    </row>
    <row r="93" spans="1:18" ht="53.25" customHeight="1">
      <c r="A93" s="95"/>
      <c r="B93" s="81"/>
      <c r="C93" s="43"/>
      <c r="D93" s="30"/>
      <c r="E93" s="30"/>
      <c r="F93" s="30"/>
      <c r="G93" s="181" t="s">
        <v>221</v>
      </c>
      <c r="H93" s="181" t="s">
        <v>92</v>
      </c>
      <c r="I93" s="181" t="s">
        <v>222</v>
      </c>
      <c r="J93" s="181"/>
      <c r="K93" s="138" t="s">
        <v>83</v>
      </c>
      <c r="L93" s="220">
        <v>18</v>
      </c>
      <c r="M93" s="220">
        <v>18</v>
      </c>
      <c r="N93" s="181">
        <f>M93/L93*100</f>
        <v>100</v>
      </c>
      <c r="O93" s="221">
        <f>ROUND(L93-(L93*10/100),0)</f>
        <v>16</v>
      </c>
      <c r="P93" s="222">
        <f>ROUND(L93+(L93*10/100),0)</f>
        <v>20</v>
      </c>
      <c r="Q93" s="223" t="s">
        <v>186</v>
      </c>
      <c r="R93" s="14"/>
    </row>
    <row r="94" spans="1:18" ht="54" customHeight="1">
      <c r="A94" s="95"/>
      <c r="B94" s="81"/>
      <c r="C94" s="41"/>
      <c r="D94" s="30"/>
      <c r="E94" s="30"/>
      <c r="F94" s="30"/>
      <c r="G94" s="181" t="s">
        <v>221</v>
      </c>
      <c r="H94" s="181" t="s">
        <v>93</v>
      </c>
      <c r="I94" s="181" t="s">
        <v>28</v>
      </c>
      <c r="J94" s="132"/>
      <c r="K94" s="138" t="s">
        <v>83</v>
      </c>
      <c r="L94" s="230">
        <v>12</v>
      </c>
      <c r="M94" s="230">
        <v>12</v>
      </c>
      <c r="N94" s="181">
        <f>M94/L94*100</f>
        <v>100</v>
      </c>
      <c r="O94" s="221">
        <f>ROUND(L94-(L94*10/100),0)</f>
        <v>11</v>
      </c>
      <c r="P94" s="222">
        <f>ROUND(L94+(L94*10/100),0)</f>
        <v>13</v>
      </c>
      <c r="Q94" s="223" t="s">
        <v>186</v>
      </c>
      <c r="R94" s="14"/>
    </row>
    <row r="95" spans="1:18" ht="52.5">
      <c r="A95" s="97"/>
      <c r="B95" s="81"/>
      <c r="C95" s="41"/>
      <c r="D95" s="30"/>
      <c r="E95" s="30"/>
      <c r="F95" s="30"/>
      <c r="G95" s="181" t="s">
        <v>221</v>
      </c>
      <c r="H95" s="181" t="s">
        <v>93</v>
      </c>
      <c r="I95" s="181" t="s">
        <v>222</v>
      </c>
      <c r="J95" s="181"/>
      <c r="K95" s="138" t="s">
        <v>83</v>
      </c>
      <c r="L95" s="230">
        <v>16</v>
      </c>
      <c r="M95" s="230">
        <v>16</v>
      </c>
      <c r="N95" s="181">
        <f>M95/L95*100</f>
        <v>100</v>
      </c>
      <c r="O95" s="221">
        <f>ROUND(L95-(L95*10/100),0)</f>
        <v>14</v>
      </c>
      <c r="P95" s="222">
        <f>ROUND(L95+(L95*10/100),0)</f>
        <v>18</v>
      </c>
      <c r="Q95" s="223" t="s">
        <v>186</v>
      </c>
      <c r="R95" s="14"/>
    </row>
    <row r="96" spans="1:18" ht="27" customHeight="1">
      <c r="A96" s="97"/>
      <c r="B96" s="81"/>
      <c r="C96" s="41"/>
      <c r="D96" s="30"/>
      <c r="E96" s="30"/>
      <c r="F96" s="30"/>
      <c r="G96" s="154" t="s">
        <v>18</v>
      </c>
      <c r="H96" s="231"/>
      <c r="I96" s="232"/>
      <c r="J96" s="233"/>
      <c r="K96" s="149" t="s">
        <v>84</v>
      </c>
      <c r="L96" s="220">
        <v>45</v>
      </c>
      <c r="M96" s="220">
        <v>45</v>
      </c>
      <c r="N96" s="181">
        <f>M96/L96*100</f>
        <v>100</v>
      </c>
      <c r="O96" s="221">
        <f>ROUND(L96-(L96*10/100),0)</f>
        <v>41</v>
      </c>
      <c r="P96" s="222">
        <f>ROUND(L96+(L96*10/100),0)</f>
        <v>50</v>
      </c>
      <c r="Q96" s="223" t="s">
        <v>186</v>
      </c>
      <c r="R96" s="14"/>
    </row>
    <row r="97" spans="1:18" ht="31.5" customHeight="1">
      <c r="A97" s="97"/>
      <c r="B97" s="81"/>
      <c r="C97" s="41"/>
      <c r="D97" s="30"/>
      <c r="E97" s="30"/>
      <c r="F97" s="30"/>
      <c r="G97" s="159"/>
      <c r="H97" s="234"/>
      <c r="I97" s="235"/>
      <c r="J97" s="236"/>
      <c r="K97" s="149" t="s">
        <v>19</v>
      </c>
      <c r="L97" s="220">
        <v>328</v>
      </c>
      <c r="M97" s="220">
        <v>328</v>
      </c>
      <c r="N97" s="181">
        <f>M97/L97*100</f>
        <v>100</v>
      </c>
      <c r="O97" s="221">
        <f>ROUND(L97-(L97*10/100),0)</f>
        <v>295</v>
      </c>
      <c r="P97" s="222">
        <f>ROUND(L97+(L97*10/100),0)</f>
        <v>361</v>
      </c>
      <c r="Q97" s="223" t="s">
        <v>186</v>
      </c>
      <c r="R97" s="14"/>
    </row>
    <row r="98" spans="1:18" ht="42" customHeight="1">
      <c r="A98" s="97"/>
      <c r="B98" s="81"/>
      <c r="C98" s="41"/>
      <c r="D98" s="30"/>
      <c r="E98" s="30"/>
      <c r="F98" s="30"/>
      <c r="G98" s="237" t="s">
        <v>168</v>
      </c>
      <c r="H98" s="238"/>
      <c r="I98" s="233"/>
      <c r="J98" s="233"/>
      <c r="K98" s="138" t="s">
        <v>10</v>
      </c>
      <c r="L98" s="224">
        <v>3041</v>
      </c>
      <c r="M98" s="224">
        <v>3041</v>
      </c>
      <c r="N98" s="181">
        <f>M98/L98*100</f>
        <v>100</v>
      </c>
      <c r="O98" s="239">
        <f>ROUND(L98-(L98*10/100),0)</f>
        <v>2737</v>
      </c>
      <c r="P98" s="139">
        <f>ROUND(L98+(L98*10/100),0)</f>
        <v>3345</v>
      </c>
      <c r="Q98" s="223" t="s">
        <v>186</v>
      </c>
      <c r="R98" s="14"/>
    </row>
    <row r="99" spans="1:18" ht="48" customHeight="1" thickBot="1">
      <c r="A99" s="97"/>
      <c r="B99" s="83"/>
      <c r="C99" s="41"/>
      <c r="D99" s="32"/>
      <c r="E99" s="32"/>
      <c r="F99" s="32"/>
      <c r="G99" s="240"/>
      <c r="H99" s="238"/>
      <c r="I99" s="233"/>
      <c r="J99" s="233"/>
      <c r="K99" s="241" t="s">
        <v>217</v>
      </c>
      <c r="L99" s="242">
        <v>61</v>
      </c>
      <c r="M99" s="242">
        <v>61</v>
      </c>
      <c r="N99" s="132">
        <f>M99/L99*100</f>
        <v>100</v>
      </c>
      <c r="O99" s="243">
        <f>ROUND(L99-(L99*10/100),0)</f>
        <v>55</v>
      </c>
      <c r="P99" s="244">
        <f>ROUND(L99+(L99*10/100),0)</f>
        <v>67</v>
      </c>
      <c r="Q99" s="245" t="s">
        <v>186</v>
      </c>
      <c r="R99" s="14"/>
    </row>
    <row r="100" spans="1:17" s="18" customFormat="1" ht="32.25" customHeight="1" thickBot="1">
      <c r="A100" s="98"/>
      <c r="B100" s="99"/>
      <c r="C100" s="16">
        <v>756</v>
      </c>
      <c r="D100" s="20" t="s">
        <v>238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19"/>
      <c r="O100" s="19"/>
      <c r="P100" s="19"/>
      <c r="Q100" s="246"/>
    </row>
    <row r="101" spans="1:19" ht="27.75" customHeight="1">
      <c r="A101" s="100">
        <v>7</v>
      </c>
      <c r="B101" s="81" t="s">
        <v>2</v>
      </c>
      <c r="C101" s="33">
        <v>756</v>
      </c>
      <c r="D101" s="28">
        <v>37489386.95</v>
      </c>
      <c r="E101" s="28">
        <v>48025540.13</v>
      </c>
      <c r="F101" s="28">
        <v>44324674.95</v>
      </c>
      <c r="G101" s="247" t="s">
        <v>44</v>
      </c>
      <c r="H101" s="247"/>
      <c r="I101" s="247"/>
      <c r="J101" s="247"/>
      <c r="K101" s="138" t="s">
        <v>11</v>
      </c>
      <c r="L101" s="248">
        <v>20</v>
      </c>
      <c r="M101" s="248">
        <v>20</v>
      </c>
      <c r="N101" s="177">
        <f>M101/L101*100</f>
        <v>100</v>
      </c>
      <c r="O101" s="239">
        <f>ROUND(L101-(L101*10/100),0)</f>
        <v>18</v>
      </c>
      <c r="P101" s="139">
        <f>ROUND(L101+(L101*10/100),0)</f>
        <v>22</v>
      </c>
      <c r="Q101" s="147" t="s">
        <v>186</v>
      </c>
      <c r="R101" s="14"/>
      <c r="S101" s="7"/>
    </row>
    <row r="102" spans="1:18" ht="24.75" customHeight="1">
      <c r="A102" s="100"/>
      <c r="B102" s="81"/>
      <c r="C102" s="34"/>
      <c r="D102" s="30"/>
      <c r="E102" s="30"/>
      <c r="F102" s="30"/>
      <c r="G102" s="159"/>
      <c r="H102" s="159"/>
      <c r="I102" s="159"/>
      <c r="J102" s="159"/>
      <c r="K102" s="149" t="s">
        <v>10</v>
      </c>
      <c r="L102" s="157">
        <v>538</v>
      </c>
      <c r="M102" s="157">
        <v>538</v>
      </c>
      <c r="N102" s="181">
        <f>M102/L102*100</f>
        <v>100</v>
      </c>
      <c r="O102" s="221">
        <f>ROUND(L102-(L102*10/100),0)</f>
        <v>484</v>
      </c>
      <c r="P102" s="222">
        <f>ROUND(L102+(L102*10/100),0)</f>
        <v>592</v>
      </c>
      <c r="Q102" s="223" t="s">
        <v>186</v>
      </c>
      <c r="R102" s="14"/>
    </row>
    <row r="103" spans="1:18" ht="25.5" customHeight="1" thickBot="1">
      <c r="A103" s="101"/>
      <c r="B103" s="83"/>
      <c r="C103" s="35"/>
      <c r="D103" s="32"/>
      <c r="E103" s="32"/>
      <c r="F103" s="32"/>
      <c r="G103" s="169" t="s">
        <v>34</v>
      </c>
      <c r="H103" s="249" t="s">
        <v>153</v>
      </c>
      <c r="I103" s="169"/>
      <c r="J103" s="169"/>
      <c r="K103" s="250" t="s">
        <v>20</v>
      </c>
      <c r="L103" s="170">
        <v>215</v>
      </c>
      <c r="M103" s="170">
        <v>215</v>
      </c>
      <c r="N103" s="174">
        <f>M103/L103*100</f>
        <v>100</v>
      </c>
      <c r="O103" s="172">
        <f>ROUND(L103-(L103*10/100),0)</f>
        <v>194</v>
      </c>
      <c r="P103" s="229">
        <f>ROUND(L103+(L103*10/100),0)</f>
        <v>237</v>
      </c>
      <c r="Q103" s="174" t="s">
        <v>186</v>
      </c>
      <c r="R103" s="14"/>
    </row>
    <row r="104" spans="1:18" ht="26.25">
      <c r="A104" s="87">
        <v>8</v>
      </c>
      <c r="B104" s="102" t="s">
        <v>5</v>
      </c>
      <c r="C104" s="44">
        <v>756</v>
      </c>
      <c r="D104" s="28">
        <v>22913736.2</v>
      </c>
      <c r="E104" s="28">
        <v>27528303.84</v>
      </c>
      <c r="F104" s="28">
        <v>24701232.41</v>
      </c>
      <c r="G104" s="251" t="s">
        <v>44</v>
      </c>
      <c r="H104" s="252"/>
      <c r="I104" s="252"/>
      <c r="J104" s="251"/>
      <c r="K104" s="253" t="s">
        <v>11</v>
      </c>
      <c r="L104" s="157">
        <v>19</v>
      </c>
      <c r="M104" s="157">
        <v>20</v>
      </c>
      <c r="N104" s="177">
        <f>M104/L104*100</f>
        <v>105.26315789473684</v>
      </c>
      <c r="O104" s="218">
        <f>ROUND(L104-(L104*10/100),0)</f>
        <v>17</v>
      </c>
      <c r="P104" s="219">
        <f>ROUND(L104+(L104*10/100),0)</f>
        <v>21</v>
      </c>
      <c r="Q104" s="143" t="s">
        <v>186</v>
      </c>
      <c r="R104" s="14"/>
    </row>
    <row r="105" spans="1:18" ht="26.25">
      <c r="A105" s="89"/>
      <c r="B105" s="103"/>
      <c r="C105" s="45"/>
      <c r="D105" s="30"/>
      <c r="E105" s="30"/>
      <c r="F105" s="30"/>
      <c r="G105" s="254"/>
      <c r="H105" s="159"/>
      <c r="I105" s="159"/>
      <c r="J105" s="254"/>
      <c r="K105" s="149" t="s">
        <v>10</v>
      </c>
      <c r="L105" s="157">
        <v>383</v>
      </c>
      <c r="M105" s="157">
        <v>386</v>
      </c>
      <c r="N105" s="181">
        <f>M105/L105*100</f>
        <v>100.78328981723237</v>
      </c>
      <c r="O105" s="221">
        <f>ROUND(L105-(L105*10/100),0)</f>
        <v>345</v>
      </c>
      <c r="P105" s="222">
        <f>ROUND(L105+(L105*10/100),0)</f>
        <v>421</v>
      </c>
      <c r="Q105" s="223" t="s">
        <v>186</v>
      </c>
      <c r="R105" s="14"/>
    </row>
    <row r="106" spans="1:18" ht="29.25" customHeight="1" thickBot="1">
      <c r="A106" s="93"/>
      <c r="B106" s="104"/>
      <c r="C106" s="46"/>
      <c r="D106" s="32"/>
      <c r="E106" s="32"/>
      <c r="F106" s="32"/>
      <c r="G106" s="166" t="s">
        <v>12</v>
      </c>
      <c r="H106" s="166" t="s">
        <v>153</v>
      </c>
      <c r="I106" s="166"/>
      <c r="J106" s="166"/>
      <c r="K106" s="255" t="s">
        <v>76</v>
      </c>
      <c r="L106" s="256">
        <v>155</v>
      </c>
      <c r="M106" s="256">
        <v>155</v>
      </c>
      <c r="N106" s="174">
        <f>M106/L106*100</f>
        <v>100</v>
      </c>
      <c r="O106" s="257">
        <f>ROUND(L106-(L106*10/100),0)</f>
        <v>140</v>
      </c>
      <c r="P106" s="258">
        <f>ROUND(L106+(L106*10/100),0)</f>
        <v>171</v>
      </c>
      <c r="Q106" s="245" t="s">
        <v>186</v>
      </c>
      <c r="R106" s="14"/>
    </row>
    <row r="107" spans="1:18" ht="19.5" customHeight="1">
      <c r="A107" s="75">
        <v>9</v>
      </c>
      <c r="B107" s="84" t="s">
        <v>146</v>
      </c>
      <c r="C107" s="40">
        <v>756</v>
      </c>
      <c r="D107" s="30">
        <v>7798550.85</v>
      </c>
      <c r="E107" s="30">
        <v>10338657.79</v>
      </c>
      <c r="F107" s="30">
        <v>9195363.98</v>
      </c>
      <c r="G107" s="259" t="s">
        <v>154</v>
      </c>
      <c r="H107" s="188" t="s">
        <v>46</v>
      </c>
      <c r="I107" s="260"/>
      <c r="J107" s="260"/>
      <c r="K107" s="188" t="s">
        <v>155</v>
      </c>
      <c r="L107" s="191">
        <v>25200</v>
      </c>
      <c r="M107" s="191">
        <v>22806</v>
      </c>
      <c r="N107" s="177">
        <f>M107/L107*100</f>
        <v>90.5</v>
      </c>
      <c r="O107" s="190">
        <f>ROUND(L107-(L107*10/100),0)</f>
        <v>22680</v>
      </c>
      <c r="P107" s="191">
        <f>ROUND(L107+(L107*10/100),0)</f>
        <v>27720</v>
      </c>
      <c r="Q107" s="192" t="s">
        <v>186</v>
      </c>
      <c r="R107" s="14"/>
    </row>
    <row r="108" spans="1:18" ht="15.75" customHeight="1">
      <c r="A108" s="75"/>
      <c r="B108" s="81"/>
      <c r="C108" s="29"/>
      <c r="D108" s="30"/>
      <c r="E108" s="30"/>
      <c r="F108" s="30"/>
      <c r="G108" s="201"/>
      <c r="H108" s="261" t="s">
        <v>45</v>
      </c>
      <c r="I108" s="262"/>
      <c r="J108" s="262"/>
      <c r="K108" s="176" t="s">
        <v>157</v>
      </c>
      <c r="L108" s="175">
        <v>14</v>
      </c>
      <c r="M108" s="175">
        <v>14</v>
      </c>
      <c r="N108" s="181">
        <f>M108/L108*100</f>
        <v>100</v>
      </c>
      <c r="O108" s="178">
        <f>ROUND(L108-(L108*10/100),0)</f>
        <v>13</v>
      </c>
      <c r="P108" s="179">
        <f>ROUND(L108+(L108*10/100),0)</f>
        <v>15</v>
      </c>
      <c r="Q108" s="180" t="s">
        <v>186</v>
      </c>
      <c r="R108" s="14"/>
    </row>
    <row r="109" spans="1:18" ht="17.25" customHeight="1">
      <c r="A109" s="75"/>
      <c r="B109" s="81"/>
      <c r="C109" s="29"/>
      <c r="D109" s="30"/>
      <c r="E109" s="30"/>
      <c r="F109" s="30"/>
      <c r="G109" s="201"/>
      <c r="H109" s="263"/>
      <c r="I109" s="264"/>
      <c r="J109" s="264"/>
      <c r="K109" s="176" t="s">
        <v>155</v>
      </c>
      <c r="L109" s="179">
        <v>12850</v>
      </c>
      <c r="M109" s="179">
        <v>12027</v>
      </c>
      <c r="N109" s="181">
        <f>M109/L109*100</f>
        <v>93.59533073929961</v>
      </c>
      <c r="O109" s="178">
        <f>ROUND(L109-(L109*10/100),0)</f>
        <v>11565</v>
      </c>
      <c r="P109" s="179">
        <f>ROUND(L109+(L109*10/100),0)</f>
        <v>14135</v>
      </c>
      <c r="Q109" s="180" t="s">
        <v>186</v>
      </c>
      <c r="R109" s="14"/>
    </row>
    <row r="110" spans="1:18" ht="18" customHeight="1">
      <c r="A110" s="75"/>
      <c r="B110" s="81"/>
      <c r="C110" s="29"/>
      <c r="D110" s="30"/>
      <c r="E110" s="30"/>
      <c r="F110" s="30"/>
      <c r="G110" s="202"/>
      <c r="H110" s="176" t="s">
        <v>48</v>
      </c>
      <c r="I110" s="264"/>
      <c r="J110" s="264"/>
      <c r="K110" s="176" t="s">
        <v>155</v>
      </c>
      <c r="L110" s="179">
        <v>24500</v>
      </c>
      <c r="M110" s="179">
        <v>25720</v>
      </c>
      <c r="N110" s="181">
        <f>M110/L110*100</f>
        <v>104.97959183673468</v>
      </c>
      <c r="O110" s="178">
        <f>ROUND(L110-(L110*10/100),0)</f>
        <v>22050</v>
      </c>
      <c r="P110" s="179">
        <f>ROUND(L110+(L110*10/100),0)</f>
        <v>26950</v>
      </c>
      <c r="Q110" s="180" t="s">
        <v>186</v>
      </c>
      <c r="R110" s="14"/>
    </row>
    <row r="111" spans="1:18" ht="13.5">
      <c r="A111" s="75"/>
      <c r="B111" s="81"/>
      <c r="C111" s="29"/>
      <c r="D111" s="30"/>
      <c r="E111" s="30"/>
      <c r="F111" s="30"/>
      <c r="G111" s="265" t="s">
        <v>47</v>
      </c>
      <c r="H111" s="176" t="s">
        <v>46</v>
      </c>
      <c r="I111" s="175"/>
      <c r="J111" s="175"/>
      <c r="K111" s="176" t="s">
        <v>95</v>
      </c>
      <c r="L111" s="266">
        <v>37</v>
      </c>
      <c r="M111" s="266">
        <v>39</v>
      </c>
      <c r="N111" s="181">
        <f>M111/L111*100</f>
        <v>105.40540540540539</v>
      </c>
      <c r="O111" s="178">
        <f>ROUND(L111-(L111*10/100),0)</f>
        <v>33</v>
      </c>
      <c r="P111" s="179">
        <f>ROUND(L111+(L111*10/100),0)</f>
        <v>41</v>
      </c>
      <c r="Q111" s="180" t="s">
        <v>186</v>
      </c>
      <c r="R111" s="14"/>
    </row>
    <row r="112" spans="1:18" ht="13.5">
      <c r="A112" s="75"/>
      <c r="B112" s="81"/>
      <c r="C112" s="29"/>
      <c r="D112" s="30"/>
      <c r="E112" s="30"/>
      <c r="F112" s="30"/>
      <c r="G112" s="267"/>
      <c r="H112" s="268" t="s">
        <v>45</v>
      </c>
      <c r="I112" s="269"/>
      <c r="J112" s="269"/>
      <c r="K112" s="176" t="s">
        <v>158</v>
      </c>
      <c r="L112" s="266">
        <v>14</v>
      </c>
      <c r="M112" s="266">
        <v>14</v>
      </c>
      <c r="N112" s="181">
        <f>M112/L112*100</f>
        <v>100</v>
      </c>
      <c r="O112" s="178">
        <f>ROUND(L112-(L112*10/100),0)</f>
        <v>13</v>
      </c>
      <c r="P112" s="179">
        <f>ROUND(L112+(L112*10/100),0)</f>
        <v>15</v>
      </c>
      <c r="Q112" s="180" t="s">
        <v>186</v>
      </c>
      <c r="R112" s="14"/>
    </row>
    <row r="113" spans="1:18" ht="14.25" customHeight="1" thickBot="1">
      <c r="A113" s="85"/>
      <c r="B113" s="83"/>
      <c r="C113" s="31"/>
      <c r="D113" s="32"/>
      <c r="E113" s="32"/>
      <c r="F113" s="32"/>
      <c r="G113" s="183" t="s">
        <v>156</v>
      </c>
      <c r="H113" s="270"/>
      <c r="I113" s="271"/>
      <c r="J113" s="271"/>
      <c r="K113" s="183" t="s">
        <v>96</v>
      </c>
      <c r="L113" s="272">
        <v>325</v>
      </c>
      <c r="M113" s="272">
        <v>325</v>
      </c>
      <c r="N113" s="174">
        <f>M113/L113*100</f>
        <v>100</v>
      </c>
      <c r="O113" s="184">
        <f>ROUND(L113-(L113*10/100),0)</f>
        <v>293</v>
      </c>
      <c r="P113" s="185">
        <f>ROUND(L113+(L113*10/100),0)</f>
        <v>358</v>
      </c>
      <c r="Q113" s="186" t="s">
        <v>186</v>
      </c>
      <c r="R113" s="14"/>
    </row>
    <row r="114" spans="1:19" ht="39">
      <c r="A114" s="73">
        <v>10</v>
      </c>
      <c r="B114" s="84" t="s">
        <v>3</v>
      </c>
      <c r="C114" s="40">
        <v>756</v>
      </c>
      <c r="D114" s="28">
        <v>28892803.41</v>
      </c>
      <c r="E114" s="28">
        <v>33104808.53</v>
      </c>
      <c r="F114" s="28">
        <v>30582363.08</v>
      </c>
      <c r="G114" s="273" t="s">
        <v>49</v>
      </c>
      <c r="H114" s="274"/>
      <c r="I114" s="273"/>
      <c r="J114" s="274"/>
      <c r="K114" s="217" t="s">
        <v>9</v>
      </c>
      <c r="L114" s="275">
        <v>448923</v>
      </c>
      <c r="M114" s="275">
        <v>418973</v>
      </c>
      <c r="N114" s="177">
        <f>M114/L114*100</f>
        <v>93.32847726670276</v>
      </c>
      <c r="O114" s="218">
        <f>ROUND(L114-(L114*10/100),0)</f>
        <v>404031</v>
      </c>
      <c r="P114" s="219">
        <f>ROUND(L114+(L114*10/100),0)</f>
        <v>493815</v>
      </c>
      <c r="Q114" s="143" t="s">
        <v>186</v>
      </c>
      <c r="R114" s="14"/>
      <c r="S114" s="7"/>
    </row>
    <row r="115" spans="1:18" ht="26.25">
      <c r="A115" s="75"/>
      <c r="B115" s="81"/>
      <c r="C115" s="29"/>
      <c r="D115" s="30"/>
      <c r="E115" s="30"/>
      <c r="F115" s="30"/>
      <c r="G115" s="149" t="s">
        <v>97</v>
      </c>
      <c r="H115" s="149"/>
      <c r="I115" s="149"/>
      <c r="J115" s="149"/>
      <c r="K115" s="149" t="s">
        <v>9</v>
      </c>
      <c r="L115" s="157">
        <v>2960</v>
      </c>
      <c r="M115" s="157">
        <v>2960</v>
      </c>
      <c r="N115" s="181">
        <f>M115/L115*100</f>
        <v>100</v>
      </c>
      <c r="O115" s="221">
        <f>ROUND(L115-(L115*10/100),0)</f>
        <v>2664</v>
      </c>
      <c r="P115" s="222">
        <f>ROUND(L115+(L115*10/100),0)</f>
        <v>3256</v>
      </c>
      <c r="Q115" s="223" t="s">
        <v>186</v>
      </c>
      <c r="R115" s="14"/>
    </row>
    <row r="116" spans="1:18" ht="39.75" thickBot="1">
      <c r="A116" s="85"/>
      <c r="B116" s="83"/>
      <c r="C116" s="31"/>
      <c r="D116" s="32"/>
      <c r="E116" s="32"/>
      <c r="F116" s="32"/>
      <c r="G116" s="250" t="s">
        <v>147</v>
      </c>
      <c r="H116" s="250"/>
      <c r="I116" s="250"/>
      <c r="J116" s="250"/>
      <c r="K116" s="250" t="s">
        <v>81</v>
      </c>
      <c r="L116" s="170">
        <v>4817</v>
      </c>
      <c r="M116" s="170">
        <v>4336</v>
      </c>
      <c r="N116" s="174">
        <f>M116/L116*100</f>
        <v>90.01453186630684</v>
      </c>
      <c r="O116" s="172">
        <f>ROUND(L116-(L116*10/100),0)</f>
        <v>4335</v>
      </c>
      <c r="P116" s="229">
        <f>ROUND(L116+(L116*10/100),0)</f>
        <v>5299</v>
      </c>
      <c r="Q116" s="174" t="s">
        <v>186</v>
      </c>
      <c r="R116" s="14"/>
    </row>
    <row r="117" spans="1:18" ht="49.5" customHeight="1">
      <c r="A117" s="73">
        <v>11</v>
      </c>
      <c r="B117" s="84" t="s">
        <v>78</v>
      </c>
      <c r="C117" s="40">
        <v>756</v>
      </c>
      <c r="D117" s="28">
        <v>45053624.14</v>
      </c>
      <c r="E117" s="28">
        <v>45693915.76</v>
      </c>
      <c r="F117" s="28">
        <v>43857028.34</v>
      </c>
      <c r="G117" s="394" t="s">
        <v>151</v>
      </c>
      <c r="H117" s="276" t="s">
        <v>39</v>
      </c>
      <c r="I117" s="276" t="s">
        <v>152</v>
      </c>
      <c r="J117" s="276" t="s">
        <v>226</v>
      </c>
      <c r="K117" s="217" t="s">
        <v>169</v>
      </c>
      <c r="L117" s="277">
        <v>19141</v>
      </c>
      <c r="M117" s="277">
        <v>17835</v>
      </c>
      <c r="N117" s="177">
        <f>M117/L117*100</f>
        <v>93.17695000261219</v>
      </c>
      <c r="O117" s="218">
        <f>ROUND(L117-(L117*10/100),0)</f>
        <v>17227</v>
      </c>
      <c r="P117" s="219">
        <f>ROUND(L117+(L117*10/100),0)</f>
        <v>21055</v>
      </c>
      <c r="Q117" s="143" t="s">
        <v>186</v>
      </c>
      <c r="R117" s="14"/>
    </row>
    <row r="118" spans="1:18" ht="51" customHeight="1">
      <c r="A118" s="75"/>
      <c r="B118" s="81"/>
      <c r="C118" s="29"/>
      <c r="D118" s="30"/>
      <c r="E118" s="30"/>
      <c r="F118" s="30"/>
      <c r="G118" s="395" t="s">
        <v>151</v>
      </c>
      <c r="H118" s="399" t="s">
        <v>43</v>
      </c>
      <c r="I118" s="278" t="s">
        <v>152</v>
      </c>
      <c r="J118" s="278" t="s">
        <v>226</v>
      </c>
      <c r="K118" s="149" t="s">
        <v>169</v>
      </c>
      <c r="L118" s="279">
        <v>12288</v>
      </c>
      <c r="M118" s="279">
        <v>11760</v>
      </c>
      <c r="N118" s="181">
        <f>M118/L118*100</f>
        <v>95.703125</v>
      </c>
      <c r="O118" s="221">
        <f>ROUND(L118-(L118*10/100),0)</f>
        <v>11059</v>
      </c>
      <c r="P118" s="222">
        <f>ROUND(L118+(L118*10/100),0)</f>
        <v>13517</v>
      </c>
      <c r="Q118" s="223" t="s">
        <v>186</v>
      </c>
      <c r="R118" s="14"/>
    </row>
    <row r="119" spans="1:18" ht="45" customHeight="1">
      <c r="A119" s="75"/>
      <c r="B119" s="81"/>
      <c r="C119" s="29"/>
      <c r="D119" s="30"/>
      <c r="E119" s="30"/>
      <c r="F119" s="30"/>
      <c r="G119" s="396" t="s">
        <v>36</v>
      </c>
      <c r="H119" s="399" t="s">
        <v>37</v>
      </c>
      <c r="I119" s="278" t="s">
        <v>152</v>
      </c>
      <c r="J119" s="278" t="s">
        <v>226</v>
      </c>
      <c r="K119" s="149" t="s">
        <v>169</v>
      </c>
      <c r="L119" s="279">
        <v>9122</v>
      </c>
      <c r="M119" s="279">
        <v>9051</v>
      </c>
      <c r="N119" s="181">
        <f>M119/L119*100</f>
        <v>99.22166191624643</v>
      </c>
      <c r="O119" s="221">
        <f>ROUND(L119-(L119*10/100),0)</f>
        <v>8210</v>
      </c>
      <c r="P119" s="222">
        <f>ROUND(L119+(L119*10/100),0)</f>
        <v>10034</v>
      </c>
      <c r="Q119" s="223" t="s">
        <v>186</v>
      </c>
      <c r="R119" s="14"/>
    </row>
    <row r="120" spans="1:18" ht="45" customHeight="1">
      <c r="A120" s="75"/>
      <c r="B120" s="81"/>
      <c r="C120" s="29"/>
      <c r="D120" s="30"/>
      <c r="E120" s="30"/>
      <c r="F120" s="30"/>
      <c r="G120" s="395" t="s">
        <v>151</v>
      </c>
      <c r="H120" s="399" t="s">
        <v>42</v>
      </c>
      <c r="I120" s="278" t="s">
        <v>152</v>
      </c>
      <c r="J120" s="278" t="s">
        <v>226</v>
      </c>
      <c r="K120" s="149" t="s">
        <v>169</v>
      </c>
      <c r="L120" s="279">
        <v>34046</v>
      </c>
      <c r="M120" s="279">
        <v>31422</v>
      </c>
      <c r="N120" s="181">
        <f>M120/L120*100</f>
        <v>92.29278035598895</v>
      </c>
      <c r="O120" s="221">
        <f>ROUND(L120-(L120*10/100),0)</f>
        <v>30641</v>
      </c>
      <c r="P120" s="222">
        <f>ROUND(L120+(L120*10/100),0)</f>
        <v>37451</v>
      </c>
      <c r="Q120" s="223" t="s">
        <v>186</v>
      </c>
      <c r="R120" s="14"/>
    </row>
    <row r="121" spans="1:18" ht="45" customHeight="1">
      <c r="A121" s="75"/>
      <c r="B121" s="81"/>
      <c r="C121" s="29"/>
      <c r="D121" s="30"/>
      <c r="E121" s="30"/>
      <c r="F121" s="30"/>
      <c r="G121" s="397" t="s">
        <v>36</v>
      </c>
      <c r="H121" s="399" t="s">
        <v>40</v>
      </c>
      <c r="I121" s="278" t="s">
        <v>152</v>
      </c>
      <c r="J121" s="278" t="s">
        <v>226</v>
      </c>
      <c r="K121" s="149" t="s">
        <v>169</v>
      </c>
      <c r="L121" s="279">
        <v>17011</v>
      </c>
      <c r="M121" s="279">
        <v>15362</v>
      </c>
      <c r="N121" s="181">
        <f>M121/L121*100</f>
        <v>90.30627241196872</v>
      </c>
      <c r="O121" s="221">
        <f>ROUND(L121-(L121*10/100),0)</f>
        <v>15310</v>
      </c>
      <c r="P121" s="222">
        <f>ROUND(L121+(L121*10/100),0)</f>
        <v>18712</v>
      </c>
      <c r="Q121" s="223" t="s">
        <v>186</v>
      </c>
      <c r="R121" s="14"/>
    </row>
    <row r="122" spans="1:18" ht="45" customHeight="1">
      <c r="A122" s="75"/>
      <c r="B122" s="81"/>
      <c r="C122" s="29"/>
      <c r="D122" s="30"/>
      <c r="E122" s="30"/>
      <c r="F122" s="30"/>
      <c r="G122" s="397" t="s">
        <v>36</v>
      </c>
      <c r="H122" s="399" t="s">
        <v>77</v>
      </c>
      <c r="I122" s="278" t="s">
        <v>152</v>
      </c>
      <c r="J122" s="278" t="s">
        <v>226</v>
      </c>
      <c r="K122" s="149" t="s">
        <v>169</v>
      </c>
      <c r="L122" s="279">
        <v>23405</v>
      </c>
      <c r="M122" s="279">
        <v>21853</v>
      </c>
      <c r="N122" s="181">
        <f>M122/L122*100</f>
        <v>93.36893826105533</v>
      </c>
      <c r="O122" s="221">
        <f>ROUND(L122-(L122*10/100),0)</f>
        <v>21065</v>
      </c>
      <c r="P122" s="222">
        <f>ROUND(L122+(L122*10/100),0)</f>
        <v>25746</v>
      </c>
      <c r="Q122" s="223" t="s">
        <v>186</v>
      </c>
      <c r="R122" s="14"/>
    </row>
    <row r="123" spans="1:18" ht="45" customHeight="1">
      <c r="A123" s="75"/>
      <c r="B123" s="81"/>
      <c r="C123" s="29"/>
      <c r="D123" s="30"/>
      <c r="E123" s="30"/>
      <c r="F123" s="30"/>
      <c r="G123" s="397" t="s">
        <v>36</v>
      </c>
      <c r="H123" s="399" t="s">
        <v>41</v>
      </c>
      <c r="I123" s="278" t="s">
        <v>152</v>
      </c>
      <c r="J123" s="278" t="s">
        <v>226</v>
      </c>
      <c r="K123" s="149" t="s">
        <v>169</v>
      </c>
      <c r="L123" s="279">
        <v>25154</v>
      </c>
      <c r="M123" s="279">
        <v>25715</v>
      </c>
      <c r="N123" s="181">
        <f>M123/L123*100</f>
        <v>102.23026158861414</v>
      </c>
      <c r="O123" s="221">
        <f>ROUND(L123-(L123*10/100),0)</f>
        <v>22639</v>
      </c>
      <c r="P123" s="222">
        <f>ROUND(L123+(L123*10/100),0)</f>
        <v>27669</v>
      </c>
      <c r="Q123" s="223" t="s">
        <v>186</v>
      </c>
      <c r="R123" s="14"/>
    </row>
    <row r="124" spans="1:18" ht="45" customHeight="1" thickBot="1">
      <c r="A124" s="85"/>
      <c r="B124" s="83"/>
      <c r="C124" s="31"/>
      <c r="D124" s="32"/>
      <c r="E124" s="32"/>
      <c r="F124" s="32"/>
      <c r="G124" s="398" t="s">
        <v>17</v>
      </c>
      <c r="H124" s="400" t="s">
        <v>183</v>
      </c>
      <c r="I124" s="280" t="s">
        <v>225</v>
      </c>
      <c r="J124" s="280" t="s">
        <v>226</v>
      </c>
      <c r="K124" s="255" t="s">
        <v>169</v>
      </c>
      <c r="L124" s="281">
        <v>6988</v>
      </c>
      <c r="M124" s="281">
        <v>7608</v>
      </c>
      <c r="N124" s="174">
        <f>M124/L124*100</f>
        <v>108.8723526044648</v>
      </c>
      <c r="O124" s="257">
        <f>ROUND(L124-(L124*10/100),0)</f>
        <v>6289</v>
      </c>
      <c r="P124" s="258">
        <f>ROUND(L124+(L124*10/100),0)</f>
        <v>7687</v>
      </c>
      <c r="Q124" s="245" t="s">
        <v>186</v>
      </c>
      <c r="R124" s="14"/>
    </row>
    <row r="125" spans="1:18" ht="44.25" customHeight="1">
      <c r="A125" s="77">
        <v>12</v>
      </c>
      <c r="B125" s="105" t="s">
        <v>79</v>
      </c>
      <c r="C125" s="34">
        <v>756</v>
      </c>
      <c r="D125" s="28">
        <v>52272104.29</v>
      </c>
      <c r="E125" s="28">
        <v>57538592.13</v>
      </c>
      <c r="F125" s="28">
        <v>53825893.29</v>
      </c>
      <c r="G125" s="163" t="s">
        <v>36</v>
      </c>
      <c r="H125" s="276" t="s">
        <v>39</v>
      </c>
      <c r="I125" s="165" t="s">
        <v>152</v>
      </c>
      <c r="J125" s="165" t="s">
        <v>226</v>
      </c>
      <c r="K125" s="217" t="s">
        <v>169</v>
      </c>
      <c r="L125" s="277">
        <v>24726</v>
      </c>
      <c r="M125" s="277">
        <v>24608</v>
      </c>
      <c r="N125" s="177">
        <f>M125/L125*100</f>
        <v>99.52276955431529</v>
      </c>
      <c r="O125" s="218">
        <f>ROUND(L125-(L125*10/100),0)</f>
        <v>22253</v>
      </c>
      <c r="P125" s="219">
        <f>ROUND(L125+(L125*10/100),0)</f>
        <v>27199</v>
      </c>
      <c r="Q125" s="143" t="s">
        <v>186</v>
      </c>
      <c r="R125" s="14"/>
    </row>
    <row r="126" spans="1:18" ht="44.25" customHeight="1">
      <c r="A126" s="89"/>
      <c r="B126" s="90"/>
      <c r="C126" s="34"/>
      <c r="D126" s="30"/>
      <c r="E126" s="30"/>
      <c r="F126" s="30"/>
      <c r="G126" s="148" t="s">
        <v>36</v>
      </c>
      <c r="H126" s="278" t="s">
        <v>38</v>
      </c>
      <c r="I126" s="278" t="s">
        <v>152</v>
      </c>
      <c r="J126" s="278" t="s">
        <v>226</v>
      </c>
      <c r="K126" s="149" t="s">
        <v>169</v>
      </c>
      <c r="L126" s="151">
        <v>10720</v>
      </c>
      <c r="M126" s="151">
        <v>10876</v>
      </c>
      <c r="N126" s="181">
        <f>M126/L126*100</f>
        <v>101.45522388059702</v>
      </c>
      <c r="O126" s="221">
        <f>ROUND(L126-(L126*10/100),0)</f>
        <v>9648</v>
      </c>
      <c r="P126" s="222">
        <f>ROUND(L126+(L126*10/100),0)</f>
        <v>11792</v>
      </c>
      <c r="Q126" s="223" t="s">
        <v>186</v>
      </c>
      <c r="R126" s="14"/>
    </row>
    <row r="127" spans="1:18" ht="44.25" customHeight="1">
      <c r="A127" s="89"/>
      <c r="B127" s="90"/>
      <c r="C127" s="34"/>
      <c r="D127" s="30"/>
      <c r="E127" s="30"/>
      <c r="F127" s="30"/>
      <c r="G127" s="148" t="s">
        <v>36</v>
      </c>
      <c r="H127" s="278" t="s">
        <v>42</v>
      </c>
      <c r="I127" s="278" t="s">
        <v>152</v>
      </c>
      <c r="J127" s="278" t="s">
        <v>226</v>
      </c>
      <c r="K127" s="149" t="s">
        <v>169</v>
      </c>
      <c r="L127" s="151">
        <v>26166</v>
      </c>
      <c r="M127" s="151">
        <v>25090</v>
      </c>
      <c r="N127" s="181">
        <f>M127/L127*100</f>
        <v>95.88779331957502</v>
      </c>
      <c r="O127" s="221">
        <f>ROUND(L127-(L127*10/100),0)</f>
        <v>23549</v>
      </c>
      <c r="P127" s="222">
        <f>ROUND(L127+(L127*10/100),0)</f>
        <v>28783</v>
      </c>
      <c r="Q127" s="223" t="s">
        <v>186</v>
      </c>
      <c r="R127" s="14"/>
    </row>
    <row r="128" spans="1:18" ht="44.25" customHeight="1">
      <c r="A128" s="89"/>
      <c r="B128" s="90"/>
      <c r="C128" s="34"/>
      <c r="D128" s="30"/>
      <c r="E128" s="30"/>
      <c r="F128" s="30"/>
      <c r="G128" s="148" t="s">
        <v>36</v>
      </c>
      <c r="H128" s="278" t="s">
        <v>37</v>
      </c>
      <c r="I128" s="278" t="s">
        <v>152</v>
      </c>
      <c r="J128" s="278" t="s">
        <v>226</v>
      </c>
      <c r="K128" s="149" t="s">
        <v>169</v>
      </c>
      <c r="L128" s="151">
        <v>16692</v>
      </c>
      <c r="M128" s="151">
        <v>15126</v>
      </c>
      <c r="N128" s="181">
        <f>M128/L128*100</f>
        <v>90.61826024442847</v>
      </c>
      <c r="O128" s="221">
        <f>ROUND(L128-(L128*10/100),0)</f>
        <v>15023</v>
      </c>
      <c r="P128" s="222">
        <f>ROUND(L128+(L128*10/100),0)</f>
        <v>18361</v>
      </c>
      <c r="Q128" s="223" t="s">
        <v>186</v>
      </c>
      <c r="R128" s="14"/>
    </row>
    <row r="129" spans="1:18" ht="44.25" customHeight="1">
      <c r="A129" s="89"/>
      <c r="B129" s="90"/>
      <c r="C129" s="34"/>
      <c r="D129" s="30"/>
      <c r="E129" s="30"/>
      <c r="F129" s="30"/>
      <c r="G129" s="148" t="s">
        <v>36</v>
      </c>
      <c r="H129" s="278" t="s">
        <v>35</v>
      </c>
      <c r="I129" s="278" t="s">
        <v>152</v>
      </c>
      <c r="J129" s="278" t="s">
        <v>226</v>
      </c>
      <c r="K129" s="149" t="s">
        <v>169</v>
      </c>
      <c r="L129" s="151">
        <v>27190</v>
      </c>
      <c r="M129" s="151">
        <v>24500</v>
      </c>
      <c r="N129" s="181">
        <f>M129/L129*100</f>
        <v>90.10665685913939</v>
      </c>
      <c r="O129" s="221">
        <f>ROUND(L129-(L129*10/100),0)</f>
        <v>24471</v>
      </c>
      <c r="P129" s="222">
        <f>ROUND(L129+(L129*10/100),0)</f>
        <v>29909</v>
      </c>
      <c r="Q129" s="223" t="s">
        <v>186</v>
      </c>
      <c r="R129" s="14"/>
    </row>
    <row r="130" spans="1:18" ht="44.25" customHeight="1">
      <c r="A130" s="89"/>
      <c r="B130" s="90"/>
      <c r="C130" s="34"/>
      <c r="D130" s="30"/>
      <c r="E130" s="30"/>
      <c r="F130" s="30"/>
      <c r="G130" s="148" t="s">
        <v>36</v>
      </c>
      <c r="H130" s="278" t="s">
        <v>40</v>
      </c>
      <c r="I130" s="278" t="s">
        <v>152</v>
      </c>
      <c r="J130" s="278" t="s">
        <v>226</v>
      </c>
      <c r="K130" s="149" t="s">
        <v>169</v>
      </c>
      <c r="L130" s="151">
        <v>8378</v>
      </c>
      <c r="M130" s="151">
        <v>7602</v>
      </c>
      <c r="N130" s="181">
        <f>M130/L130*100</f>
        <v>90.73764621628074</v>
      </c>
      <c r="O130" s="221">
        <f>ROUND(L130-(L130*10/100),0)</f>
        <v>7540</v>
      </c>
      <c r="P130" s="222">
        <f>ROUND(L130+(L130*10/100),0)</f>
        <v>9216</v>
      </c>
      <c r="Q130" s="223" t="s">
        <v>186</v>
      </c>
      <c r="R130" s="14"/>
    </row>
    <row r="131" spans="1:18" ht="44.25" customHeight="1">
      <c r="A131" s="89"/>
      <c r="B131" s="90"/>
      <c r="C131" s="34"/>
      <c r="D131" s="30"/>
      <c r="E131" s="30"/>
      <c r="F131" s="30"/>
      <c r="G131" s="148" t="s">
        <v>36</v>
      </c>
      <c r="H131" s="278" t="s">
        <v>41</v>
      </c>
      <c r="I131" s="278" t="s">
        <v>152</v>
      </c>
      <c r="J131" s="278" t="s">
        <v>226</v>
      </c>
      <c r="K131" s="149" t="s">
        <v>169</v>
      </c>
      <c r="L131" s="151">
        <v>22748</v>
      </c>
      <c r="M131" s="151">
        <v>20512</v>
      </c>
      <c r="N131" s="181">
        <f>M131/L131*100</f>
        <v>90.17056444522595</v>
      </c>
      <c r="O131" s="221">
        <f>ROUND(L131-(L131*10/100),0)</f>
        <v>20473</v>
      </c>
      <c r="P131" s="222">
        <f>ROUND(L131+(L131*10/100),0)</f>
        <v>25023</v>
      </c>
      <c r="Q131" s="223" t="s">
        <v>186</v>
      </c>
      <c r="R131" s="14"/>
    </row>
    <row r="132" spans="1:18" ht="44.25" customHeight="1" thickBot="1">
      <c r="A132" s="91"/>
      <c r="B132" s="92"/>
      <c r="C132" s="35"/>
      <c r="D132" s="32"/>
      <c r="E132" s="32"/>
      <c r="F132" s="32"/>
      <c r="G132" s="166" t="s">
        <v>17</v>
      </c>
      <c r="H132" s="282" t="s">
        <v>183</v>
      </c>
      <c r="I132" s="280" t="s">
        <v>225</v>
      </c>
      <c r="J132" s="280" t="s">
        <v>226</v>
      </c>
      <c r="K132" s="255" t="s">
        <v>169</v>
      </c>
      <c r="L132" s="283">
        <v>35020</v>
      </c>
      <c r="M132" s="283">
        <v>31784</v>
      </c>
      <c r="N132" s="174">
        <f>M132/L132*100</f>
        <v>90.75956596230725</v>
      </c>
      <c r="O132" s="257">
        <f>ROUND(L132-(L132*10/100),0)</f>
        <v>31518</v>
      </c>
      <c r="P132" s="258">
        <f>ROUND(L132+(L132*10/100),0)</f>
        <v>38522</v>
      </c>
      <c r="Q132" s="245" t="s">
        <v>186</v>
      </c>
      <c r="R132" s="14"/>
    </row>
    <row r="133" spans="1:19" ht="46.5" customHeight="1">
      <c r="A133" s="87">
        <v>13</v>
      </c>
      <c r="B133" s="88" t="s">
        <v>80</v>
      </c>
      <c r="C133" s="33">
        <v>756</v>
      </c>
      <c r="D133" s="28">
        <v>16978380.57</v>
      </c>
      <c r="E133" s="28">
        <v>20102776.7</v>
      </c>
      <c r="F133" s="28">
        <v>16615659.56</v>
      </c>
      <c r="G133" s="253" t="s">
        <v>182</v>
      </c>
      <c r="H133" s="276" t="s">
        <v>227</v>
      </c>
      <c r="I133" s="165" t="s">
        <v>152</v>
      </c>
      <c r="J133" s="165" t="s">
        <v>226</v>
      </c>
      <c r="K133" s="217" t="s">
        <v>169</v>
      </c>
      <c r="L133" s="277">
        <v>218124</v>
      </c>
      <c r="M133" s="277">
        <v>210677</v>
      </c>
      <c r="N133" s="177">
        <f>M133/L133*100</f>
        <v>96.58588692670224</v>
      </c>
      <c r="O133" s="218">
        <f>ROUND(L133-(L133*10/100),0)</f>
        <v>196312</v>
      </c>
      <c r="P133" s="219">
        <f>ROUND(L133+(L133*10/100),0)</f>
        <v>239936</v>
      </c>
      <c r="Q133" s="143" t="s">
        <v>186</v>
      </c>
      <c r="R133" s="14"/>
      <c r="S133" s="6"/>
    </row>
    <row r="134" spans="1:18" ht="51" customHeight="1" thickBot="1">
      <c r="A134" s="91"/>
      <c r="B134" s="92"/>
      <c r="C134" s="34"/>
      <c r="D134" s="32"/>
      <c r="E134" s="32"/>
      <c r="F134" s="32"/>
      <c r="G134" s="166" t="s">
        <v>17</v>
      </c>
      <c r="H134" s="282" t="s">
        <v>183</v>
      </c>
      <c r="I134" s="282" t="s">
        <v>225</v>
      </c>
      <c r="J134" s="282" t="s">
        <v>226</v>
      </c>
      <c r="K134" s="255" t="s">
        <v>169</v>
      </c>
      <c r="L134" s="283">
        <v>7200</v>
      </c>
      <c r="M134" s="283">
        <v>7840</v>
      </c>
      <c r="N134" s="132">
        <f>M134/L134*100</f>
        <v>108.88888888888889</v>
      </c>
      <c r="O134" s="257">
        <f>ROUND(L134-(L134*10/100),0)</f>
        <v>6480</v>
      </c>
      <c r="P134" s="258">
        <f>ROUND(L134+(L134*10/100),0)</f>
        <v>7920</v>
      </c>
      <c r="Q134" s="245" t="s">
        <v>186</v>
      </c>
      <c r="R134" s="14"/>
    </row>
    <row r="135" spans="1:17" s="17" customFormat="1" ht="27.75" customHeight="1" thickBot="1">
      <c r="A135" s="106"/>
      <c r="B135" s="107"/>
      <c r="C135" s="16">
        <v>775</v>
      </c>
      <c r="D135" s="20" t="s">
        <v>237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19"/>
      <c r="O135" s="19"/>
      <c r="P135" s="19"/>
      <c r="Q135" s="246"/>
    </row>
    <row r="136" spans="1:18" ht="19.5" customHeight="1">
      <c r="A136" s="75">
        <v>14</v>
      </c>
      <c r="B136" s="76" t="s">
        <v>145</v>
      </c>
      <c r="C136" s="49">
        <v>775</v>
      </c>
      <c r="D136" s="28">
        <v>21456560</v>
      </c>
      <c r="E136" s="50">
        <v>23918641.26</v>
      </c>
      <c r="F136" s="28">
        <v>21717724.74</v>
      </c>
      <c r="G136" s="247" t="s">
        <v>106</v>
      </c>
      <c r="H136" s="247" t="s">
        <v>173</v>
      </c>
      <c r="I136" s="284" t="s">
        <v>100</v>
      </c>
      <c r="J136" s="284" t="s">
        <v>101</v>
      </c>
      <c r="K136" s="138" t="s">
        <v>104</v>
      </c>
      <c r="L136" s="163">
        <v>25</v>
      </c>
      <c r="M136" s="163">
        <v>25</v>
      </c>
      <c r="N136" s="177">
        <f>M136/L136*100</f>
        <v>100</v>
      </c>
      <c r="O136" s="239">
        <f>ROUND(L136-(L136*10/100),0)</f>
        <v>23</v>
      </c>
      <c r="P136" s="139">
        <f>ROUND(L136+(L136*10/100),0)</f>
        <v>28</v>
      </c>
      <c r="Q136" s="147" t="s">
        <v>186</v>
      </c>
      <c r="R136" s="14"/>
    </row>
    <row r="137" spans="1:18" ht="18" customHeight="1">
      <c r="A137" s="75"/>
      <c r="B137" s="76"/>
      <c r="C137" s="51"/>
      <c r="D137" s="30"/>
      <c r="E137" s="52"/>
      <c r="F137" s="30"/>
      <c r="G137" s="247"/>
      <c r="H137" s="159"/>
      <c r="I137" s="163"/>
      <c r="J137" s="163"/>
      <c r="K137" s="149" t="s">
        <v>159</v>
      </c>
      <c r="L137" s="222">
        <v>3861</v>
      </c>
      <c r="M137" s="222">
        <v>3861</v>
      </c>
      <c r="N137" s="181">
        <f>M137/L137*100</f>
        <v>100</v>
      </c>
      <c r="O137" s="221">
        <f>ROUND(L137-(L137*10/100),0)</f>
        <v>3475</v>
      </c>
      <c r="P137" s="222">
        <f>ROUND(L137+(L137*10/100),0)</f>
        <v>4247</v>
      </c>
      <c r="Q137" s="223" t="s">
        <v>186</v>
      </c>
      <c r="R137" s="14"/>
    </row>
    <row r="138" spans="1:18" ht="13.5" customHeight="1">
      <c r="A138" s="75"/>
      <c r="B138" s="76"/>
      <c r="C138" s="51"/>
      <c r="D138" s="30"/>
      <c r="E138" s="52"/>
      <c r="F138" s="30"/>
      <c r="G138" s="247"/>
      <c r="H138" s="154" t="s">
        <v>173</v>
      </c>
      <c r="I138" s="154" t="s">
        <v>175</v>
      </c>
      <c r="J138" s="166" t="s">
        <v>101</v>
      </c>
      <c r="K138" s="149" t="s">
        <v>104</v>
      </c>
      <c r="L138" s="148">
        <v>55</v>
      </c>
      <c r="M138" s="148">
        <v>55</v>
      </c>
      <c r="N138" s="181">
        <f>M138/L138*100</f>
        <v>100</v>
      </c>
      <c r="O138" s="221">
        <f>ROUND(L138-(L138*10/100),0)</f>
        <v>50</v>
      </c>
      <c r="P138" s="222">
        <f>ROUND(L138+(L138*10/100),0)</f>
        <v>61</v>
      </c>
      <c r="Q138" s="223" t="s">
        <v>186</v>
      </c>
      <c r="R138" s="14"/>
    </row>
    <row r="139" spans="1:18" ht="15.75" customHeight="1">
      <c r="A139" s="75"/>
      <c r="B139" s="76"/>
      <c r="C139" s="51"/>
      <c r="D139" s="30"/>
      <c r="E139" s="52"/>
      <c r="F139" s="30"/>
      <c r="G139" s="247"/>
      <c r="H139" s="247"/>
      <c r="I139" s="159"/>
      <c r="J139" s="163"/>
      <c r="K139" s="149" t="s">
        <v>159</v>
      </c>
      <c r="L139" s="222">
        <v>7395</v>
      </c>
      <c r="M139" s="222">
        <v>7395</v>
      </c>
      <c r="N139" s="181">
        <f>M139/L139*100</f>
        <v>100</v>
      </c>
      <c r="O139" s="221">
        <f>ROUND(L139-(L139*10/100),0)</f>
        <v>6656</v>
      </c>
      <c r="P139" s="222">
        <f>ROUND(L139+(L139*10/100),0)</f>
        <v>8135</v>
      </c>
      <c r="Q139" s="223" t="s">
        <v>186</v>
      </c>
      <c r="R139" s="14"/>
    </row>
    <row r="140" spans="1:18" ht="13.5">
      <c r="A140" s="75"/>
      <c r="B140" s="76"/>
      <c r="C140" s="51"/>
      <c r="D140" s="30"/>
      <c r="E140" s="52"/>
      <c r="F140" s="30"/>
      <c r="G140" s="247"/>
      <c r="H140" s="247"/>
      <c r="I140" s="285" t="s">
        <v>160</v>
      </c>
      <c r="J140" s="286"/>
      <c r="K140" s="287" t="s">
        <v>104</v>
      </c>
      <c r="L140" s="288">
        <f>L136+L138</f>
        <v>80</v>
      </c>
      <c r="M140" s="288">
        <f>M136+M138</f>
        <v>80</v>
      </c>
      <c r="N140" s="181">
        <f>M140/L140*100</f>
        <v>100</v>
      </c>
      <c r="O140" s="221">
        <f>ROUND(L140-(L140*10/100),0)</f>
        <v>72</v>
      </c>
      <c r="P140" s="222">
        <f>ROUND(L140+(L140*10/100),0)</f>
        <v>88</v>
      </c>
      <c r="Q140" s="223" t="s">
        <v>186</v>
      </c>
      <c r="R140" s="14"/>
    </row>
    <row r="141" spans="1:18" ht="13.5">
      <c r="A141" s="75"/>
      <c r="B141" s="76"/>
      <c r="C141" s="51"/>
      <c r="D141" s="30"/>
      <c r="E141" s="52"/>
      <c r="F141" s="30"/>
      <c r="G141" s="159"/>
      <c r="H141" s="159"/>
      <c r="I141" s="289"/>
      <c r="J141" s="290"/>
      <c r="K141" s="287" t="s">
        <v>159</v>
      </c>
      <c r="L141" s="288">
        <f>L137+L139</f>
        <v>11256</v>
      </c>
      <c r="M141" s="288">
        <f>M137+M139</f>
        <v>11256</v>
      </c>
      <c r="N141" s="181">
        <f>M141/L141*100</f>
        <v>100</v>
      </c>
      <c r="O141" s="221">
        <f>ROUND(L141-(L141*10/100),0)</f>
        <v>10130</v>
      </c>
      <c r="P141" s="222">
        <f>ROUND(L141+(L141*10/100),0)</f>
        <v>12382</v>
      </c>
      <c r="Q141" s="223" t="s">
        <v>186</v>
      </c>
      <c r="R141" s="14"/>
    </row>
    <row r="142" spans="1:18" ht="13.5">
      <c r="A142" s="75"/>
      <c r="B142" s="76"/>
      <c r="C142" s="51"/>
      <c r="D142" s="30"/>
      <c r="E142" s="52"/>
      <c r="F142" s="30"/>
      <c r="G142" s="154" t="s">
        <v>102</v>
      </c>
      <c r="H142" s="154" t="s">
        <v>161</v>
      </c>
      <c r="I142" s="154" t="s">
        <v>100</v>
      </c>
      <c r="J142" s="284" t="s">
        <v>101</v>
      </c>
      <c r="K142" s="138" t="s">
        <v>104</v>
      </c>
      <c r="L142" s="163">
        <v>25</v>
      </c>
      <c r="M142" s="163">
        <v>25</v>
      </c>
      <c r="N142" s="181">
        <f>M142/L142*100</f>
        <v>100</v>
      </c>
      <c r="O142" s="221">
        <f>ROUND(L142-(L142*10/100),0)</f>
        <v>23</v>
      </c>
      <c r="P142" s="222">
        <f>ROUND(L142+(L142*10/100),0)</f>
        <v>28</v>
      </c>
      <c r="Q142" s="223" t="s">
        <v>186</v>
      </c>
      <c r="R142" s="14"/>
    </row>
    <row r="143" spans="1:18" ht="13.5">
      <c r="A143" s="75"/>
      <c r="B143" s="76"/>
      <c r="C143" s="51"/>
      <c r="D143" s="30"/>
      <c r="E143" s="52"/>
      <c r="F143" s="30"/>
      <c r="G143" s="247"/>
      <c r="H143" s="247"/>
      <c r="I143" s="159"/>
      <c r="J143" s="163"/>
      <c r="K143" s="149" t="s">
        <v>159</v>
      </c>
      <c r="L143" s="222">
        <v>3861</v>
      </c>
      <c r="M143" s="222">
        <v>3861</v>
      </c>
      <c r="N143" s="181">
        <f>M143/L143*100</f>
        <v>100</v>
      </c>
      <c r="O143" s="221">
        <f>ROUND(L143-(L143*10/100),0)</f>
        <v>3475</v>
      </c>
      <c r="P143" s="222">
        <f>ROUND(L143+(L143*10/100),0)</f>
        <v>4247</v>
      </c>
      <c r="Q143" s="223" t="s">
        <v>186</v>
      </c>
      <c r="R143" s="14"/>
    </row>
    <row r="144" spans="1:18" ht="12.75" customHeight="1">
      <c r="A144" s="75"/>
      <c r="B144" s="76"/>
      <c r="C144" s="51"/>
      <c r="D144" s="30"/>
      <c r="E144" s="52"/>
      <c r="F144" s="30"/>
      <c r="G144" s="247"/>
      <c r="H144" s="247"/>
      <c r="I144" s="154" t="s">
        <v>50</v>
      </c>
      <c r="J144" s="166" t="s">
        <v>101</v>
      </c>
      <c r="K144" s="149" t="s">
        <v>104</v>
      </c>
      <c r="L144" s="148">
        <v>54</v>
      </c>
      <c r="M144" s="148">
        <v>54</v>
      </c>
      <c r="N144" s="181">
        <f>M144/L144*100</f>
        <v>100</v>
      </c>
      <c r="O144" s="221">
        <f>ROUND(L144-(L144*10/100),0)</f>
        <v>49</v>
      </c>
      <c r="P144" s="222">
        <f>ROUND(L144+(L144*10/100),0)</f>
        <v>59</v>
      </c>
      <c r="Q144" s="223" t="s">
        <v>186</v>
      </c>
      <c r="R144" s="14"/>
    </row>
    <row r="145" spans="1:18" ht="13.5">
      <c r="A145" s="75"/>
      <c r="B145" s="76"/>
      <c r="C145" s="51"/>
      <c r="D145" s="30"/>
      <c r="E145" s="52"/>
      <c r="F145" s="30"/>
      <c r="G145" s="247"/>
      <c r="H145" s="247"/>
      <c r="I145" s="159"/>
      <c r="J145" s="163"/>
      <c r="K145" s="149" t="s">
        <v>159</v>
      </c>
      <c r="L145" s="222">
        <v>7342</v>
      </c>
      <c r="M145" s="222">
        <v>7342</v>
      </c>
      <c r="N145" s="181">
        <f>M145/L145*100</f>
        <v>100</v>
      </c>
      <c r="O145" s="221">
        <f>ROUND(L145-(L145*10/100),0)</f>
        <v>6608</v>
      </c>
      <c r="P145" s="222">
        <f>ROUND(L145+(L145*10/100),0)</f>
        <v>8076</v>
      </c>
      <c r="Q145" s="223" t="s">
        <v>186</v>
      </c>
      <c r="R145" s="14"/>
    </row>
    <row r="146" spans="1:18" ht="12.75" customHeight="1">
      <c r="A146" s="75"/>
      <c r="B146" s="76"/>
      <c r="C146" s="51"/>
      <c r="D146" s="30"/>
      <c r="E146" s="52"/>
      <c r="F146" s="30"/>
      <c r="G146" s="247"/>
      <c r="H146" s="247"/>
      <c r="I146" s="154" t="s">
        <v>99</v>
      </c>
      <c r="J146" s="166" t="s">
        <v>101</v>
      </c>
      <c r="K146" s="149" t="s">
        <v>104</v>
      </c>
      <c r="L146" s="148">
        <v>1</v>
      </c>
      <c r="M146" s="148">
        <v>1</v>
      </c>
      <c r="N146" s="181">
        <f>M146/L146*100</f>
        <v>100</v>
      </c>
      <c r="O146" s="221">
        <f>ROUND(L146-(L146*10/100),0)</f>
        <v>1</v>
      </c>
      <c r="P146" s="222">
        <f>ROUND(L146+(L146*10/100),0)</f>
        <v>1</v>
      </c>
      <c r="Q146" s="223" t="s">
        <v>186</v>
      </c>
      <c r="R146" s="14"/>
    </row>
    <row r="147" spans="1:18" ht="13.5">
      <c r="A147" s="75"/>
      <c r="B147" s="76"/>
      <c r="C147" s="51"/>
      <c r="D147" s="30"/>
      <c r="E147" s="52"/>
      <c r="F147" s="30"/>
      <c r="G147" s="247"/>
      <c r="H147" s="247"/>
      <c r="I147" s="159"/>
      <c r="J147" s="163"/>
      <c r="K147" s="149" t="s">
        <v>159</v>
      </c>
      <c r="L147" s="148">
        <v>53</v>
      </c>
      <c r="M147" s="148">
        <v>53</v>
      </c>
      <c r="N147" s="181">
        <f>M147/L147*100</f>
        <v>100</v>
      </c>
      <c r="O147" s="221">
        <f>ROUND(L147-(L147*10/100),0)</f>
        <v>48</v>
      </c>
      <c r="P147" s="222">
        <f>ROUND(L147+(L147*10/100),0)</f>
        <v>58</v>
      </c>
      <c r="Q147" s="223" t="s">
        <v>186</v>
      </c>
      <c r="R147" s="14"/>
    </row>
    <row r="148" spans="1:18" ht="13.5">
      <c r="A148" s="75"/>
      <c r="B148" s="76"/>
      <c r="C148" s="51"/>
      <c r="D148" s="30"/>
      <c r="E148" s="52"/>
      <c r="F148" s="30"/>
      <c r="G148" s="247"/>
      <c r="H148" s="247"/>
      <c r="I148" s="285" t="s">
        <v>160</v>
      </c>
      <c r="J148" s="286"/>
      <c r="K148" s="287" t="s">
        <v>104</v>
      </c>
      <c r="L148" s="288">
        <f>L142+L144+L146</f>
        <v>80</v>
      </c>
      <c r="M148" s="288">
        <f>M142+M144+M146</f>
        <v>80</v>
      </c>
      <c r="N148" s="181">
        <f>M148/L148*100</f>
        <v>100</v>
      </c>
      <c r="O148" s="221">
        <f>ROUND(L148-(L148*10/100),0)</f>
        <v>72</v>
      </c>
      <c r="P148" s="222">
        <f>ROUND(L148+(L148*10/100),0)</f>
        <v>88</v>
      </c>
      <c r="Q148" s="223" t="s">
        <v>186</v>
      </c>
      <c r="R148" s="14"/>
    </row>
    <row r="149" spans="1:18" ht="14.25" thickBot="1">
      <c r="A149" s="85"/>
      <c r="B149" s="108"/>
      <c r="C149" s="53"/>
      <c r="D149" s="32"/>
      <c r="E149" s="54"/>
      <c r="F149" s="32"/>
      <c r="G149" s="167"/>
      <c r="H149" s="167"/>
      <c r="I149" s="291"/>
      <c r="J149" s="292"/>
      <c r="K149" s="293" t="s">
        <v>159</v>
      </c>
      <c r="L149" s="288">
        <f>L143+L145+L147</f>
        <v>11256</v>
      </c>
      <c r="M149" s="294">
        <f>M143+M145+M147</f>
        <v>11256</v>
      </c>
      <c r="N149" s="181">
        <f>M149/L149*100</f>
        <v>100</v>
      </c>
      <c r="O149" s="257">
        <f>ROUND(L149-(L149*10/100),0)</f>
        <v>10130</v>
      </c>
      <c r="P149" s="258">
        <f>ROUND(L149+(L149*10/100),0)</f>
        <v>12382</v>
      </c>
      <c r="Q149" s="245" t="s">
        <v>186</v>
      </c>
      <c r="R149" s="14"/>
    </row>
    <row r="150" spans="1:18" ht="12.75" customHeight="1">
      <c r="A150" s="73">
        <v>15</v>
      </c>
      <c r="B150" s="74" t="s">
        <v>144</v>
      </c>
      <c r="C150" s="55">
        <v>775</v>
      </c>
      <c r="D150" s="28">
        <v>30244942</v>
      </c>
      <c r="E150" s="28">
        <v>31372420.68</v>
      </c>
      <c r="F150" s="28">
        <v>30013546.19</v>
      </c>
      <c r="G150" s="252" t="s">
        <v>106</v>
      </c>
      <c r="H150" s="252" t="s">
        <v>161</v>
      </c>
      <c r="I150" s="252" t="s">
        <v>152</v>
      </c>
      <c r="J150" s="252" t="s">
        <v>105</v>
      </c>
      <c r="K150" s="217" t="s">
        <v>104</v>
      </c>
      <c r="L150" s="253">
        <v>67</v>
      </c>
      <c r="M150" s="253">
        <v>67</v>
      </c>
      <c r="N150" s="181">
        <f>M150/L150*100</f>
        <v>100</v>
      </c>
      <c r="O150" s="218">
        <f>ROUND(L150-(L150*10/100),0)</f>
        <v>60</v>
      </c>
      <c r="P150" s="219">
        <f>ROUND(L150+(L150*10/100),0)</f>
        <v>74</v>
      </c>
      <c r="Q150" s="143" t="s">
        <v>186</v>
      </c>
      <c r="R150" s="14"/>
    </row>
    <row r="151" spans="1:18" ht="13.5">
      <c r="A151" s="75"/>
      <c r="B151" s="76"/>
      <c r="C151" s="51"/>
      <c r="D151" s="30"/>
      <c r="E151" s="30"/>
      <c r="F151" s="30"/>
      <c r="G151" s="247"/>
      <c r="H151" s="247"/>
      <c r="I151" s="159"/>
      <c r="J151" s="159"/>
      <c r="K151" s="149" t="s">
        <v>159</v>
      </c>
      <c r="L151" s="222">
        <v>6622</v>
      </c>
      <c r="M151" s="222">
        <v>6622</v>
      </c>
      <c r="N151" s="181">
        <f>M151/L151*100</f>
        <v>100</v>
      </c>
      <c r="O151" s="221">
        <f>ROUND(L151-(L151*10/100),0)</f>
        <v>5960</v>
      </c>
      <c r="P151" s="222">
        <f>ROUND(L151+(L151*10/100),0)</f>
        <v>7284</v>
      </c>
      <c r="Q151" s="223" t="s">
        <v>186</v>
      </c>
      <c r="R151" s="14"/>
    </row>
    <row r="152" spans="1:18" ht="13.5">
      <c r="A152" s="75"/>
      <c r="B152" s="76"/>
      <c r="C152" s="51"/>
      <c r="D152" s="30"/>
      <c r="E152" s="30"/>
      <c r="F152" s="30"/>
      <c r="G152" s="247"/>
      <c r="H152" s="247"/>
      <c r="I152" s="154" t="s">
        <v>152</v>
      </c>
      <c r="J152" s="237" t="s">
        <v>101</v>
      </c>
      <c r="K152" s="149" t="s">
        <v>104</v>
      </c>
      <c r="L152" s="148">
        <v>226</v>
      </c>
      <c r="M152" s="148">
        <v>226</v>
      </c>
      <c r="N152" s="181">
        <f>M152/L152*100</f>
        <v>100</v>
      </c>
      <c r="O152" s="221">
        <f>ROUND(L152-(L152*10/100),0)</f>
        <v>203</v>
      </c>
      <c r="P152" s="222">
        <f>ROUND(L152+(L152*10/100),0)</f>
        <v>249</v>
      </c>
      <c r="Q152" s="223" t="s">
        <v>186</v>
      </c>
      <c r="R152" s="14"/>
    </row>
    <row r="153" spans="1:18" ht="13.5">
      <c r="A153" s="75"/>
      <c r="B153" s="76"/>
      <c r="C153" s="51"/>
      <c r="D153" s="30"/>
      <c r="E153" s="30"/>
      <c r="F153" s="30"/>
      <c r="G153" s="247"/>
      <c r="H153" s="247"/>
      <c r="I153" s="159"/>
      <c r="J153" s="295"/>
      <c r="K153" s="149" t="s">
        <v>159</v>
      </c>
      <c r="L153" s="222">
        <v>24521</v>
      </c>
      <c r="M153" s="222">
        <v>24521</v>
      </c>
      <c r="N153" s="181">
        <f>M153/L153*100</f>
        <v>100</v>
      </c>
      <c r="O153" s="221">
        <f>ROUND(L153-(L153*10/100),0)</f>
        <v>22069</v>
      </c>
      <c r="P153" s="222">
        <f>ROUND(L153+(L153*10/100),0)</f>
        <v>26973</v>
      </c>
      <c r="Q153" s="223" t="s">
        <v>186</v>
      </c>
      <c r="R153" s="14"/>
    </row>
    <row r="154" spans="1:18" ht="13.5">
      <c r="A154" s="75"/>
      <c r="B154" s="76"/>
      <c r="C154" s="51"/>
      <c r="D154" s="30"/>
      <c r="E154" s="30"/>
      <c r="F154" s="30"/>
      <c r="G154" s="247"/>
      <c r="H154" s="247"/>
      <c r="I154" s="154" t="s">
        <v>100</v>
      </c>
      <c r="J154" s="284" t="s">
        <v>101</v>
      </c>
      <c r="K154" s="149" t="s">
        <v>104</v>
      </c>
      <c r="L154" s="222">
        <v>1</v>
      </c>
      <c r="M154" s="222">
        <v>1</v>
      </c>
      <c r="N154" s="181">
        <f>M154/L154*100</f>
        <v>100</v>
      </c>
      <c r="O154" s="221">
        <f>ROUND(L154-(L154*10/100),0)</f>
        <v>1</v>
      </c>
      <c r="P154" s="222">
        <f>ROUND(L154+(L154*10/100),0)</f>
        <v>1</v>
      </c>
      <c r="Q154" s="223" t="s">
        <v>186</v>
      </c>
      <c r="R154" s="14"/>
    </row>
    <row r="155" spans="1:18" ht="13.5">
      <c r="A155" s="75"/>
      <c r="B155" s="76"/>
      <c r="C155" s="51"/>
      <c r="D155" s="30"/>
      <c r="E155" s="30"/>
      <c r="F155" s="30"/>
      <c r="G155" s="247"/>
      <c r="H155" s="247"/>
      <c r="I155" s="159"/>
      <c r="J155" s="163"/>
      <c r="K155" s="149" t="s">
        <v>159</v>
      </c>
      <c r="L155" s="222">
        <v>48</v>
      </c>
      <c r="M155" s="222">
        <v>48</v>
      </c>
      <c r="N155" s="181">
        <f>M155/L155*100</f>
        <v>100</v>
      </c>
      <c r="O155" s="221">
        <f>ROUND(L155-(L155*10/100),0)</f>
        <v>43</v>
      </c>
      <c r="P155" s="222">
        <f>ROUND(L155+(L155*10/100),0)</f>
        <v>53</v>
      </c>
      <c r="Q155" s="223" t="s">
        <v>186</v>
      </c>
      <c r="R155" s="14"/>
    </row>
    <row r="156" spans="1:18" ht="13.5">
      <c r="A156" s="75"/>
      <c r="B156" s="76"/>
      <c r="C156" s="51"/>
      <c r="D156" s="30"/>
      <c r="E156" s="30"/>
      <c r="F156" s="30"/>
      <c r="G156" s="247"/>
      <c r="H156" s="247"/>
      <c r="I156" s="296" t="s">
        <v>160</v>
      </c>
      <c r="J156" s="297"/>
      <c r="K156" s="287" t="s">
        <v>104</v>
      </c>
      <c r="L156" s="288">
        <f>L150+L152+L154</f>
        <v>294</v>
      </c>
      <c r="M156" s="288">
        <f>M150+M152+M154</f>
        <v>294</v>
      </c>
      <c r="N156" s="181">
        <f>M156/L156*100</f>
        <v>100</v>
      </c>
      <c r="O156" s="221">
        <f>ROUND(L156-(L156*10/100),0)</f>
        <v>265</v>
      </c>
      <c r="P156" s="222">
        <f>ROUND(L156+(L156*10/100),0)</f>
        <v>323</v>
      </c>
      <c r="Q156" s="223" t="s">
        <v>186</v>
      </c>
      <c r="R156" s="14"/>
    </row>
    <row r="157" spans="1:18" ht="13.5">
      <c r="A157" s="75"/>
      <c r="B157" s="76"/>
      <c r="C157" s="51"/>
      <c r="D157" s="30"/>
      <c r="E157" s="30"/>
      <c r="F157" s="30"/>
      <c r="G157" s="159"/>
      <c r="H157" s="159"/>
      <c r="I157" s="289"/>
      <c r="J157" s="290"/>
      <c r="K157" s="287" t="s">
        <v>159</v>
      </c>
      <c r="L157" s="288">
        <f>L151+L153+L155</f>
        <v>31191</v>
      </c>
      <c r="M157" s="288">
        <f>M151+M153+M155</f>
        <v>31191</v>
      </c>
      <c r="N157" s="181">
        <f>M157/L157*100</f>
        <v>100</v>
      </c>
      <c r="O157" s="221">
        <f>ROUND(L157-(L157*10/100),0)</f>
        <v>28072</v>
      </c>
      <c r="P157" s="222">
        <f>ROUND(L157+(L157*10/100),0)</f>
        <v>34310</v>
      </c>
      <c r="Q157" s="223" t="s">
        <v>186</v>
      </c>
      <c r="R157" s="14"/>
    </row>
    <row r="158" spans="1:18" ht="13.5">
      <c r="A158" s="75"/>
      <c r="B158" s="76"/>
      <c r="C158" s="51"/>
      <c r="D158" s="30"/>
      <c r="E158" s="30"/>
      <c r="F158" s="30"/>
      <c r="G158" s="154" t="s">
        <v>102</v>
      </c>
      <c r="H158" s="154" t="s">
        <v>161</v>
      </c>
      <c r="I158" s="254" t="s">
        <v>103</v>
      </c>
      <c r="J158" s="154" t="s">
        <v>105</v>
      </c>
      <c r="K158" s="149" t="s">
        <v>104</v>
      </c>
      <c r="L158" s="163">
        <v>67</v>
      </c>
      <c r="M158" s="163">
        <v>67</v>
      </c>
      <c r="N158" s="181">
        <f>M158/L158*100</f>
        <v>100</v>
      </c>
      <c r="O158" s="221">
        <f>ROUND(L158-(L158*10/100),0)</f>
        <v>60</v>
      </c>
      <c r="P158" s="222">
        <f>ROUND(L158+(L158*10/100),0)</f>
        <v>74</v>
      </c>
      <c r="Q158" s="223" t="s">
        <v>186</v>
      </c>
      <c r="R158" s="14"/>
    </row>
    <row r="159" spans="1:18" ht="13.5">
      <c r="A159" s="75"/>
      <c r="B159" s="76"/>
      <c r="C159" s="51"/>
      <c r="D159" s="30"/>
      <c r="E159" s="30"/>
      <c r="F159" s="30"/>
      <c r="G159" s="247"/>
      <c r="H159" s="247"/>
      <c r="I159" s="254"/>
      <c r="J159" s="159"/>
      <c r="K159" s="149" t="s">
        <v>159</v>
      </c>
      <c r="L159" s="222">
        <v>6622</v>
      </c>
      <c r="M159" s="222">
        <v>6622</v>
      </c>
      <c r="N159" s="181">
        <f>M159/L159*100</f>
        <v>100</v>
      </c>
      <c r="O159" s="221">
        <f>ROUND(L159-(L159*10/100),0)</f>
        <v>5960</v>
      </c>
      <c r="P159" s="222">
        <f>ROUND(L159+(L159*10/100),0)</f>
        <v>7284</v>
      </c>
      <c r="Q159" s="223" t="s">
        <v>186</v>
      </c>
      <c r="R159" s="14"/>
    </row>
    <row r="160" spans="1:18" ht="13.5">
      <c r="A160" s="75"/>
      <c r="B160" s="76"/>
      <c r="C160" s="51"/>
      <c r="D160" s="30"/>
      <c r="E160" s="30"/>
      <c r="F160" s="30"/>
      <c r="G160" s="247"/>
      <c r="H160" s="247"/>
      <c r="I160" s="254" t="s">
        <v>99</v>
      </c>
      <c r="J160" s="154" t="s">
        <v>101</v>
      </c>
      <c r="K160" s="149" t="s">
        <v>104</v>
      </c>
      <c r="L160" s="222">
        <v>1</v>
      </c>
      <c r="M160" s="222">
        <v>1</v>
      </c>
      <c r="N160" s="181">
        <f>M160/L160*100</f>
        <v>100</v>
      </c>
      <c r="O160" s="221">
        <f>ROUND(L160-(L160*10/100),0)</f>
        <v>1</v>
      </c>
      <c r="P160" s="222">
        <f>ROUND(L160+(L160*10/100),0)</f>
        <v>1</v>
      </c>
      <c r="Q160" s="223" t="s">
        <v>186</v>
      </c>
      <c r="R160" s="14"/>
    </row>
    <row r="161" spans="1:18" ht="13.5">
      <c r="A161" s="75"/>
      <c r="B161" s="76"/>
      <c r="C161" s="51"/>
      <c r="D161" s="30"/>
      <c r="E161" s="30"/>
      <c r="F161" s="30"/>
      <c r="G161" s="247"/>
      <c r="H161" s="247"/>
      <c r="I161" s="254"/>
      <c r="J161" s="159"/>
      <c r="K161" s="149" t="s">
        <v>159</v>
      </c>
      <c r="L161" s="222">
        <v>120</v>
      </c>
      <c r="M161" s="222">
        <v>120</v>
      </c>
      <c r="N161" s="181">
        <f>M161/L161*100</f>
        <v>100</v>
      </c>
      <c r="O161" s="221">
        <f>ROUND(L161-(L161*10/100),0)</f>
        <v>108</v>
      </c>
      <c r="P161" s="222">
        <f>ROUND(L161+(L161*10/100),0)</f>
        <v>132</v>
      </c>
      <c r="Q161" s="223" t="s">
        <v>186</v>
      </c>
      <c r="R161" s="14"/>
    </row>
    <row r="162" spans="1:18" ht="13.5">
      <c r="A162" s="75"/>
      <c r="B162" s="76"/>
      <c r="C162" s="51"/>
      <c r="D162" s="30"/>
      <c r="E162" s="30"/>
      <c r="F162" s="30"/>
      <c r="G162" s="247"/>
      <c r="H162" s="247"/>
      <c r="I162" s="254" t="s">
        <v>50</v>
      </c>
      <c r="J162" s="154" t="s">
        <v>101</v>
      </c>
      <c r="K162" s="149" t="s">
        <v>104</v>
      </c>
      <c r="L162" s="148">
        <v>225</v>
      </c>
      <c r="M162" s="148">
        <v>225</v>
      </c>
      <c r="N162" s="181">
        <f>M162/L162*100</f>
        <v>100</v>
      </c>
      <c r="O162" s="221">
        <f>ROUND(L162-(L162*10/100),0)</f>
        <v>203</v>
      </c>
      <c r="P162" s="222">
        <f>ROUND(L162+(L162*10/100),0)</f>
        <v>248</v>
      </c>
      <c r="Q162" s="223" t="s">
        <v>186</v>
      </c>
      <c r="R162" s="14"/>
    </row>
    <row r="163" spans="1:18" ht="13.5">
      <c r="A163" s="75"/>
      <c r="B163" s="76"/>
      <c r="C163" s="51"/>
      <c r="D163" s="30"/>
      <c r="E163" s="30"/>
      <c r="F163" s="30"/>
      <c r="G163" s="247"/>
      <c r="H163" s="247"/>
      <c r="I163" s="254"/>
      <c r="J163" s="159"/>
      <c r="K163" s="149" t="s">
        <v>159</v>
      </c>
      <c r="L163" s="222">
        <v>24401</v>
      </c>
      <c r="M163" s="222">
        <v>24401</v>
      </c>
      <c r="N163" s="181">
        <f>M163/L163*100</f>
        <v>100</v>
      </c>
      <c r="O163" s="221">
        <f>ROUND(L163-(L163*10/100),0)</f>
        <v>21961</v>
      </c>
      <c r="P163" s="222">
        <f>ROUND(L163+(L163*10/100),0)</f>
        <v>26841</v>
      </c>
      <c r="Q163" s="223" t="s">
        <v>186</v>
      </c>
      <c r="R163" s="14"/>
    </row>
    <row r="164" spans="1:18" ht="12.75" customHeight="1">
      <c r="A164" s="75"/>
      <c r="B164" s="76"/>
      <c r="C164" s="51"/>
      <c r="D164" s="30"/>
      <c r="E164" s="30"/>
      <c r="F164" s="30"/>
      <c r="G164" s="247"/>
      <c r="H164" s="247"/>
      <c r="I164" s="154" t="s">
        <v>100</v>
      </c>
      <c r="J164" s="154" t="s">
        <v>101</v>
      </c>
      <c r="K164" s="149" t="s">
        <v>104</v>
      </c>
      <c r="L164" s="148">
        <v>1</v>
      </c>
      <c r="M164" s="148">
        <v>1</v>
      </c>
      <c r="N164" s="181">
        <f>M164/L164*100</f>
        <v>100</v>
      </c>
      <c r="O164" s="221">
        <f>ROUND(L164-(L164*10/100),0)</f>
        <v>1</v>
      </c>
      <c r="P164" s="222">
        <f>ROUND(L164+(L164*10/100),0)</f>
        <v>1</v>
      </c>
      <c r="Q164" s="223" t="s">
        <v>186</v>
      </c>
      <c r="R164" s="14"/>
    </row>
    <row r="165" spans="1:18" ht="13.5">
      <c r="A165" s="75"/>
      <c r="B165" s="76"/>
      <c r="C165" s="51"/>
      <c r="D165" s="30"/>
      <c r="E165" s="30"/>
      <c r="F165" s="30"/>
      <c r="G165" s="247"/>
      <c r="H165" s="247"/>
      <c r="I165" s="159"/>
      <c r="J165" s="159"/>
      <c r="K165" s="149" t="s">
        <v>159</v>
      </c>
      <c r="L165" s="148">
        <v>48</v>
      </c>
      <c r="M165" s="148">
        <v>48</v>
      </c>
      <c r="N165" s="181">
        <f>M165/L165*100</f>
        <v>100</v>
      </c>
      <c r="O165" s="221">
        <f>ROUND(L165-(L165*10/100),0)</f>
        <v>43</v>
      </c>
      <c r="P165" s="222">
        <f>ROUND(L165+(L165*10/100),0)</f>
        <v>53</v>
      </c>
      <c r="Q165" s="223" t="s">
        <v>186</v>
      </c>
      <c r="R165" s="14"/>
    </row>
    <row r="166" spans="1:18" ht="13.5">
      <c r="A166" s="75"/>
      <c r="B166" s="76"/>
      <c r="C166" s="51"/>
      <c r="D166" s="30"/>
      <c r="E166" s="30"/>
      <c r="F166" s="30"/>
      <c r="G166" s="247"/>
      <c r="H166" s="247"/>
      <c r="I166" s="285" t="s">
        <v>160</v>
      </c>
      <c r="J166" s="286"/>
      <c r="K166" s="287" t="s">
        <v>104</v>
      </c>
      <c r="L166" s="288">
        <f>L158+L162+L164+L160</f>
        <v>294</v>
      </c>
      <c r="M166" s="288">
        <f>M158+M162+M164+M160</f>
        <v>294</v>
      </c>
      <c r="N166" s="181">
        <f>M166/L166*100</f>
        <v>100</v>
      </c>
      <c r="O166" s="221">
        <f>ROUND(L166-(L166*10/100),0)</f>
        <v>265</v>
      </c>
      <c r="P166" s="222">
        <f>ROUND(L166+(L166*10/100),0)</f>
        <v>323</v>
      </c>
      <c r="Q166" s="223" t="s">
        <v>186</v>
      </c>
      <c r="R166" s="14"/>
    </row>
    <row r="167" spans="1:18" ht="14.25" thickBot="1">
      <c r="A167" s="85"/>
      <c r="B167" s="108"/>
      <c r="C167" s="53"/>
      <c r="D167" s="32"/>
      <c r="E167" s="32"/>
      <c r="F167" s="32"/>
      <c r="G167" s="167"/>
      <c r="H167" s="167"/>
      <c r="I167" s="291"/>
      <c r="J167" s="292"/>
      <c r="K167" s="298" t="s">
        <v>159</v>
      </c>
      <c r="L167" s="133">
        <f>L159+L163+L165+L161</f>
        <v>31191</v>
      </c>
      <c r="M167" s="133">
        <f>M159+M163+M165+M161</f>
        <v>31191</v>
      </c>
      <c r="N167" s="174">
        <f>M167/L167*100</f>
        <v>100</v>
      </c>
      <c r="O167" s="172">
        <f>ROUND(L167-(L167*10/100),0)</f>
        <v>28072</v>
      </c>
      <c r="P167" s="229">
        <f>ROUND(L167+(L167*10/100),0)</f>
        <v>34310</v>
      </c>
      <c r="Q167" s="174" t="s">
        <v>186</v>
      </c>
      <c r="R167" s="14"/>
    </row>
    <row r="168" spans="1:18" ht="18.75" customHeight="1">
      <c r="A168" s="73">
        <v>16</v>
      </c>
      <c r="B168" s="109" t="s">
        <v>143</v>
      </c>
      <c r="C168" s="55">
        <v>775</v>
      </c>
      <c r="D168" s="28">
        <v>16703169</v>
      </c>
      <c r="E168" s="28">
        <v>17489963.23</v>
      </c>
      <c r="F168" s="28">
        <v>16186510.67</v>
      </c>
      <c r="G168" s="247" t="s">
        <v>106</v>
      </c>
      <c r="H168" s="247" t="s">
        <v>161</v>
      </c>
      <c r="I168" s="247" t="s">
        <v>152</v>
      </c>
      <c r="J168" s="247" t="s">
        <v>105</v>
      </c>
      <c r="K168" s="138" t="s">
        <v>104</v>
      </c>
      <c r="L168" s="163">
        <v>32</v>
      </c>
      <c r="M168" s="163">
        <v>32</v>
      </c>
      <c r="N168" s="177">
        <f>M168/L168*100</f>
        <v>100</v>
      </c>
      <c r="O168" s="239">
        <f>ROUND(L168-(L168*10/100),0)</f>
        <v>29</v>
      </c>
      <c r="P168" s="139">
        <f>ROUND(L168+(L168*10/100),0)</f>
        <v>35</v>
      </c>
      <c r="Q168" s="147" t="s">
        <v>186</v>
      </c>
      <c r="R168" s="14"/>
    </row>
    <row r="169" spans="1:18" ht="15.75" customHeight="1">
      <c r="A169" s="75"/>
      <c r="B169" s="100"/>
      <c r="C169" s="49"/>
      <c r="D169" s="30"/>
      <c r="E169" s="30"/>
      <c r="F169" s="30"/>
      <c r="G169" s="247"/>
      <c r="H169" s="247"/>
      <c r="I169" s="159"/>
      <c r="J169" s="159"/>
      <c r="K169" s="299" t="s">
        <v>159</v>
      </c>
      <c r="L169" s="146">
        <v>2857</v>
      </c>
      <c r="M169" s="146">
        <v>2857</v>
      </c>
      <c r="N169" s="300">
        <f>M169/L169*100</f>
        <v>100</v>
      </c>
      <c r="O169" s="152">
        <f>ROUND(L169-(L169*10/100),0)</f>
        <v>2571</v>
      </c>
      <c r="P169" s="222">
        <f>ROUND(L169+(L169*10/100),0)</f>
        <v>3143</v>
      </c>
      <c r="Q169" s="223" t="s">
        <v>186</v>
      </c>
      <c r="R169" s="14"/>
    </row>
    <row r="170" spans="1:18" ht="15.75" customHeight="1">
      <c r="A170" s="75"/>
      <c r="B170" s="100"/>
      <c r="C170" s="49"/>
      <c r="D170" s="30"/>
      <c r="E170" s="30"/>
      <c r="F170" s="30"/>
      <c r="G170" s="247"/>
      <c r="H170" s="247"/>
      <c r="I170" s="301" t="s">
        <v>100</v>
      </c>
      <c r="J170" s="247" t="s">
        <v>105</v>
      </c>
      <c r="K170" s="299" t="s">
        <v>104</v>
      </c>
      <c r="L170" s="146">
        <v>1</v>
      </c>
      <c r="M170" s="146">
        <v>1</v>
      </c>
      <c r="N170" s="300">
        <f>M170/L170*100</f>
        <v>100</v>
      </c>
      <c r="O170" s="152">
        <f>ROUND(L170-(L170*10/100),0)</f>
        <v>1</v>
      </c>
      <c r="P170" s="222">
        <f>ROUND(L170+(L170*10/100),0)</f>
        <v>1</v>
      </c>
      <c r="Q170" s="223" t="s">
        <v>186</v>
      </c>
      <c r="R170" s="14"/>
    </row>
    <row r="171" spans="1:18" ht="15.75" customHeight="1">
      <c r="A171" s="75"/>
      <c r="B171" s="100"/>
      <c r="C171" s="49"/>
      <c r="D171" s="30"/>
      <c r="E171" s="30"/>
      <c r="F171" s="30"/>
      <c r="G171" s="247"/>
      <c r="H171" s="247"/>
      <c r="I171" s="159"/>
      <c r="J171" s="159"/>
      <c r="K171" s="299" t="s">
        <v>159</v>
      </c>
      <c r="L171" s="146">
        <v>0</v>
      </c>
      <c r="M171" s="146">
        <v>0</v>
      </c>
      <c r="N171" s="300" t="e">
        <f>M171/L171*100</f>
        <v>#DIV/0!</v>
      </c>
      <c r="O171" s="152">
        <f>ROUND(L171-(L171*10/100),0)</f>
        <v>0</v>
      </c>
      <c r="P171" s="222">
        <f>ROUND(L171+(L171*10/100),0)</f>
        <v>0</v>
      </c>
      <c r="Q171" s="223" t="s">
        <v>186</v>
      </c>
      <c r="R171" s="14"/>
    </row>
    <row r="172" spans="1:18" ht="20.25" customHeight="1">
      <c r="A172" s="75"/>
      <c r="B172" s="100"/>
      <c r="C172" s="49"/>
      <c r="D172" s="30"/>
      <c r="E172" s="30"/>
      <c r="F172" s="30"/>
      <c r="G172" s="247"/>
      <c r="H172" s="247"/>
      <c r="I172" s="301" t="s">
        <v>152</v>
      </c>
      <c r="J172" s="301" t="s">
        <v>101</v>
      </c>
      <c r="K172" s="299" t="s">
        <v>104</v>
      </c>
      <c r="L172" s="302">
        <v>99</v>
      </c>
      <c r="M172" s="302">
        <v>99</v>
      </c>
      <c r="N172" s="300">
        <f>M172/L172*100</f>
        <v>100</v>
      </c>
      <c r="O172" s="152">
        <f>ROUND(L172-(L172*10/100),0)</f>
        <v>89</v>
      </c>
      <c r="P172" s="222">
        <f>ROUND(L172+(L172*10/100),0)</f>
        <v>109</v>
      </c>
      <c r="Q172" s="223" t="s">
        <v>186</v>
      </c>
      <c r="R172" s="14"/>
    </row>
    <row r="173" spans="1:18" ht="17.25" customHeight="1">
      <c r="A173" s="75"/>
      <c r="B173" s="100"/>
      <c r="C173" s="49"/>
      <c r="D173" s="30"/>
      <c r="E173" s="30"/>
      <c r="F173" s="30"/>
      <c r="G173" s="247"/>
      <c r="H173" s="247"/>
      <c r="I173" s="247"/>
      <c r="J173" s="247"/>
      <c r="K173" s="303" t="s">
        <v>159</v>
      </c>
      <c r="L173" s="146">
        <v>7389</v>
      </c>
      <c r="M173" s="146">
        <v>7389</v>
      </c>
      <c r="N173" s="300">
        <f>M173/L173*100</f>
        <v>100</v>
      </c>
      <c r="O173" s="152">
        <f>ROUND(L173-(L173*10/100),0)</f>
        <v>6650</v>
      </c>
      <c r="P173" s="222">
        <f>ROUND(L173+(L173*10/100),0)</f>
        <v>8128</v>
      </c>
      <c r="Q173" s="223" t="s">
        <v>186</v>
      </c>
      <c r="R173" s="14"/>
    </row>
    <row r="174" spans="1:18" ht="13.5">
      <c r="A174" s="75"/>
      <c r="B174" s="100"/>
      <c r="C174" s="49"/>
      <c r="D174" s="30"/>
      <c r="E174" s="30"/>
      <c r="F174" s="30"/>
      <c r="G174" s="247"/>
      <c r="H174" s="247"/>
      <c r="I174" s="304" t="s">
        <v>160</v>
      </c>
      <c r="J174" s="305"/>
      <c r="K174" s="306" t="s">
        <v>104</v>
      </c>
      <c r="L174" s="307">
        <f>L168+L172+L170</f>
        <v>132</v>
      </c>
      <c r="M174" s="307">
        <f>M168+M172+M170</f>
        <v>132</v>
      </c>
      <c r="N174" s="300">
        <f>M174/L174*100</f>
        <v>100</v>
      </c>
      <c r="O174" s="152">
        <f>ROUND(L174-(L174*10/100),0)</f>
        <v>119</v>
      </c>
      <c r="P174" s="222">
        <f>ROUND(L174+(L174*10/100),0)</f>
        <v>145</v>
      </c>
      <c r="Q174" s="223" t="s">
        <v>186</v>
      </c>
      <c r="R174" s="14"/>
    </row>
    <row r="175" spans="1:18" ht="13.5">
      <c r="A175" s="75"/>
      <c r="B175" s="100"/>
      <c r="C175" s="49"/>
      <c r="D175" s="30"/>
      <c r="E175" s="30"/>
      <c r="F175" s="30"/>
      <c r="G175" s="159"/>
      <c r="H175" s="159"/>
      <c r="I175" s="289"/>
      <c r="J175" s="290"/>
      <c r="K175" s="306" t="s">
        <v>159</v>
      </c>
      <c r="L175" s="307">
        <f>L169+L173+L171</f>
        <v>10246</v>
      </c>
      <c r="M175" s="307">
        <f>M169+M173+M171</f>
        <v>10246</v>
      </c>
      <c r="N175" s="300">
        <f>M175/L175*100</f>
        <v>100</v>
      </c>
      <c r="O175" s="152">
        <f>ROUND(L175-(L175*10/100),0)</f>
        <v>9221</v>
      </c>
      <c r="P175" s="222">
        <f>ROUND(L175+(L175*10/100),0)</f>
        <v>11271</v>
      </c>
      <c r="Q175" s="223" t="s">
        <v>186</v>
      </c>
      <c r="R175" s="14"/>
    </row>
    <row r="176" spans="1:18" ht="13.5">
      <c r="A176" s="75"/>
      <c r="B176" s="100"/>
      <c r="C176" s="49"/>
      <c r="D176" s="30"/>
      <c r="E176" s="30"/>
      <c r="F176" s="30"/>
      <c r="G176" s="301" t="s">
        <v>102</v>
      </c>
      <c r="H176" s="308" t="s">
        <v>161</v>
      </c>
      <c r="I176" s="301" t="s">
        <v>103</v>
      </c>
      <c r="J176" s="301" t="s">
        <v>105</v>
      </c>
      <c r="K176" s="299" t="s">
        <v>104</v>
      </c>
      <c r="L176" s="163">
        <v>32</v>
      </c>
      <c r="M176" s="163">
        <v>32</v>
      </c>
      <c r="N176" s="300">
        <f>M176/L176*100</f>
        <v>100</v>
      </c>
      <c r="O176" s="152">
        <f>ROUND(L176-(L176*10/100),0)</f>
        <v>29</v>
      </c>
      <c r="P176" s="222">
        <f>ROUND(L176+(L176*10/100),0)</f>
        <v>35</v>
      </c>
      <c r="Q176" s="223" t="s">
        <v>186</v>
      </c>
      <c r="R176" s="14"/>
    </row>
    <row r="177" spans="1:18" ht="13.5">
      <c r="A177" s="75"/>
      <c r="B177" s="100"/>
      <c r="C177" s="49"/>
      <c r="D177" s="30"/>
      <c r="E177" s="30"/>
      <c r="F177" s="30"/>
      <c r="G177" s="247"/>
      <c r="H177" s="309"/>
      <c r="I177" s="159"/>
      <c r="J177" s="159"/>
      <c r="K177" s="299" t="s">
        <v>159</v>
      </c>
      <c r="L177" s="146">
        <v>2857</v>
      </c>
      <c r="M177" s="146">
        <v>2857</v>
      </c>
      <c r="N177" s="300">
        <f>M177/L177*100</f>
        <v>100</v>
      </c>
      <c r="O177" s="152">
        <f>ROUND(L177-(L177*10/100),0)</f>
        <v>2571</v>
      </c>
      <c r="P177" s="222">
        <f>ROUND(L177+(L177*10/100),0)</f>
        <v>3143</v>
      </c>
      <c r="Q177" s="223" t="s">
        <v>186</v>
      </c>
      <c r="R177" s="14"/>
    </row>
    <row r="178" spans="1:18" ht="12.75" customHeight="1">
      <c r="A178" s="75"/>
      <c r="B178" s="100"/>
      <c r="C178" s="49"/>
      <c r="D178" s="30"/>
      <c r="E178" s="30"/>
      <c r="F178" s="30"/>
      <c r="G178" s="247"/>
      <c r="H178" s="309"/>
      <c r="I178" s="247" t="s">
        <v>100</v>
      </c>
      <c r="J178" s="301" t="s">
        <v>105</v>
      </c>
      <c r="K178" s="299" t="s">
        <v>104</v>
      </c>
      <c r="L178" s="146">
        <v>1</v>
      </c>
      <c r="M178" s="146">
        <v>1</v>
      </c>
      <c r="N178" s="300">
        <f>M178/L178*100</f>
        <v>100</v>
      </c>
      <c r="O178" s="152">
        <f>ROUND(L178-(L178*10/100),0)</f>
        <v>1</v>
      </c>
      <c r="P178" s="222">
        <f>ROUND(L178+(L178*10/100),0)</f>
        <v>1</v>
      </c>
      <c r="Q178" s="223" t="s">
        <v>186</v>
      </c>
      <c r="R178" s="14"/>
    </row>
    <row r="179" spans="1:18" ht="13.5">
      <c r="A179" s="75"/>
      <c r="B179" s="100"/>
      <c r="C179" s="49"/>
      <c r="D179" s="30"/>
      <c r="E179" s="30"/>
      <c r="F179" s="30"/>
      <c r="G179" s="247"/>
      <c r="H179" s="309"/>
      <c r="I179" s="159"/>
      <c r="J179" s="159"/>
      <c r="K179" s="299" t="s">
        <v>159</v>
      </c>
      <c r="L179" s="146">
        <v>0</v>
      </c>
      <c r="M179" s="146">
        <v>0</v>
      </c>
      <c r="N179" s="300" t="e">
        <f>M179/L179*100</f>
        <v>#DIV/0!</v>
      </c>
      <c r="O179" s="152">
        <f>ROUND(L179-(L179*10/100),0)</f>
        <v>0</v>
      </c>
      <c r="P179" s="222">
        <f>ROUND(L179+(L179*10/100),0)</f>
        <v>0</v>
      </c>
      <c r="Q179" s="223" t="s">
        <v>186</v>
      </c>
      <c r="R179" s="14"/>
    </row>
    <row r="180" spans="1:18" ht="13.5">
      <c r="A180" s="75"/>
      <c r="B180" s="100"/>
      <c r="C180" s="49"/>
      <c r="D180" s="30"/>
      <c r="E180" s="30"/>
      <c r="F180" s="30"/>
      <c r="G180" s="247"/>
      <c r="H180" s="309"/>
      <c r="I180" s="310" t="s">
        <v>103</v>
      </c>
      <c r="J180" s="301" t="s">
        <v>101</v>
      </c>
      <c r="K180" s="299" t="s">
        <v>104</v>
      </c>
      <c r="L180" s="302">
        <v>99</v>
      </c>
      <c r="M180" s="302">
        <v>99</v>
      </c>
      <c r="N180" s="300">
        <f>M180/L180*100</f>
        <v>100</v>
      </c>
      <c r="O180" s="152">
        <f>ROUND(L180-(L180*10/100),0)</f>
        <v>89</v>
      </c>
      <c r="P180" s="222">
        <f>ROUND(L180+(L180*10/100),0)</f>
        <v>109</v>
      </c>
      <c r="Q180" s="223" t="s">
        <v>186</v>
      </c>
      <c r="R180" s="14"/>
    </row>
    <row r="181" spans="1:18" ht="13.5">
      <c r="A181" s="75"/>
      <c r="B181" s="100"/>
      <c r="C181" s="49"/>
      <c r="D181" s="30"/>
      <c r="E181" s="30"/>
      <c r="F181" s="30"/>
      <c r="G181" s="247"/>
      <c r="H181" s="309"/>
      <c r="I181" s="310"/>
      <c r="J181" s="159"/>
      <c r="K181" s="299" t="s">
        <v>159</v>
      </c>
      <c r="L181" s="146">
        <v>7389</v>
      </c>
      <c r="M181" s="146">
        <v>7389</v>
      </c>
      <c r="N181" s="300">
        <f>M181/L181*100</f>
        <v>100</v>
      </c>
      <c r="O181" s="152">
        <f>ROUND(L181-(L181*10/100),0)</f>
        <v>6650</v>
      </c>
      <c r="P181" s="222">
        <f>ROUND(L181+(L181*10/100),0)</f>
        <v>8128</v>
      </c>
      <c r="Q181" s="223" t="s">
        <v>186</v>
      </c>
      <c r="R181" s="14"/>
    </row>
    <row r="182" spans="1:18" ht="13.5">
      <c r="A182" s="75"/>
      <c r="B182" s="100"/>
      <c r="C182" s="49"/>
      <c r="D182" s="30"/>
      <c r="E182" s="30"/>
      <c r="F182" s="30"/>
      <c r="G182" s="247"/>
      <c r="H182" s="309"/>
      <c r="I182" s="304" t="s">
        <v>160</v>
      </c>
      <c r="J182" s="305"/>
      <c r="K182" s="306" t="s">
        <v>104</v>
      </c>
      <c r="L182" s="307">
        <f>L176+L178+L180</f>
        <v>132</v>
      </c>
      <c r="M182" s="307">
        <f>M176+M178+M180</f>
        <v>132</v>
      </c>
      <c r="N182" s="300">
        <f>M182/L182*100</f>
        <v>100</v>
      </c>
      <c r="O182" s="152">
        <f>ROUND(L182-(L182*10/100),0)</f>
        <v>119</v>
      </c>
      <c r="P182" s="222">
        <f>ROUND(L182+(L182*10/100),0)</f>
        <v>145</v>
      </c>
      <c r="Q182" s="223" t="s">
        <v>186</v>
      </c>
      <c r="R182" s="14"/>
    </row>
    <row r="183" spans="1:18" ht="14.25" thickBot="1">
      <c r="A183" s="85"/>
      <c r="B183" s="101"/>
      <c r="C183" s="56"/>
      <c r="D183" s="32"/>
      <c r="E183" s="32"/>
      <c r="F183" s="32"/>
      <c r="G183" s="167"/>
      <c r="H183" s="311"/>
      <c r="I183" s="291"/>
      <c r="J183" s="292"/>
      <c r="K183" s="312" t="s">
        <v>159</v>
      </c>
      <c r="L183" s="313">
        <f>L177+L179+L181</f>
        <v>10246</v>
      </c>
      <c r="M183" s="313">
        <f>M177+M179+M181</f>
        <v>10246</v>
      </c>
      <c r="N183" s="314">
        <f>M183/L183*100</f>
        <v>100</v>
      </c>
      <c r="O183" s="172">
        <f>ROUND(L183-(L183*10/100),0)</f>
        <v>9221</v>
      </c>
      <c r="P183" s="258">
        <f>ROUND(L183+(L183*10/100),0)</f>
        <v>11271</v>
      </c>
      <c r="Q183" s="245" t="s">
        <v>186</v>
      </c>
      <c r="R183" s="14"/>
    </row>
    <row r="184" spans="1:18" ht="18.75" customHeight="1">
      <c r="A184" s="75">
        <v>17</v>
      </c>
      <c r="B184" s="100" t="s">
        <v>142</v>
      </c>
      <c r="C184" s="49">
        <v>775</v>
      </c>
      <c r="D184" s="57">
        <v>62546378</v>
      </c>
      <c r="E184" s="28">
        <v>63831454.37</v>
      </c>
      <c r="F184" s="57">
        <v>60878520.89</v>
      </c>
      <c r="G184" s="247" t="s">
        <v>106</v>
      </c>
      <c r="H184" s="247" t="s">
        <v>161</v>
      </c>
      <c r="I184" s="247" t="s">
        <v>152</v>
      </c>
      <c r="J184" s="247" t="s">
        <v>105</v>
      </c>
      <c r="K184" s="138" t="s">
        <v>104</v>
      </c>
      <c r="L184" s="163">
        <v>134</v>
      </c>
      <c r="M184" s="163">
        <v>134</v>
      </c>
      <c r="N184" s="177">
        <f>M184/L184*100</f>
        <v>100</v>
      </c>
      <c r="O184" s="239">
        <f>ROUND(L184-(L184*10/100),0)</f>
        <v>121</v>
      </c>
      <c r="P184" s="219">
        <f>ROUND(L184+(L184*10/100),0)</f>
        <v>147</v>
      </c>
      <c r="Q184" s="143" t="s">
        <v>186</v>
      </c>
      <c r="R184" s="14"/>
    </row>
    <row r="185" spans="1:18" ht="15" customHeight="1">
      <c r="A185" s="75"/>
      <c r="B185" s="100"/>
      <c r="C185" s="49"/>
      <c r="D185" s="57"/>
      <c r="E185" s="30"/>
      <c r="F185" s="57"/>
      <c r="G185" s="247"/>
      <c r="H185" s="247"/>
      <c r="I185" s="159"/>
      <c r="J185" s="159"/>
      <c r="K185" s="299" t="s">
        <v>159</v>
      </c>
      <c r="L185" s="146">
        <v>8713</v>
      </c>
      <c r="M185" s="146">
        <v>8713</v>
      </c>
      <c r="N185" s="300">
        <f>M185/L185*100</f>
        <v>100</v>
      </c>
      <c r="O185" s="152">
        <f>ROUND(L185-(L185*10/100),0)</f>
        <v>7842</v>
      </c>
      <c r="P185" s="146">
        <f>ROUND(L185+(L185*10/100),0)</f>
        <v>9584</v>
      </c>
      <c r="Q185" s="223" t="s">
        <v>186</v>
      </c>
      <c r="R185" s="14"/>
    </row>
    <row r="186" spans="1:18" ht="13.5">
      <c r="A186" s="75"/>
      <c r="B186" s="100"/>
      <c r="C186" s="49"/>
      <c r="D186" s="57"/>
      <c r="E186" s="30"/>
      <c r="F186" s="57"/>
      <c r="G186" s="247"/>
      <c r="H186" s="247"/>
      <c r="I186" s="247" t="s">
        <v>100</v>
      </c>
      <c r="J186" s="301" t="s">
        <v>101</v>
      </c>
      <c r="K186" s="138" t="s">
        <v>104</v>
      </c>
      <c r="L186" s="163">
        <v>4</v>
      </c>
      <c r="M186" s="163">
        <v>4</v>
      </c>
      <c r="N186" s="300">
        <f>M186/L186*100</f>
        <v>100</v>
      </c>
      <c r="O186" s="152">
        <f>ROUND(L186-(L186*10/100),0)</f>
        <v>4</v>
      </c>
      <c r="P186" s="146">
        <f>ROUND(L186+(L186*10/100),0)</f>
        <v>4</v>
      </c>
      <c r="Q186" s="223" t="s">
        <v>186</v>
      </c>
      <c r="R186" s="14"/>
    </row>
    <row r="187" spans="1:18" ht="13.5">
      <c r="A187" s="75"/>
      <c r="B187" s="100"/>
      <c r="C187" s="49"/>
      <c r="D187" s="57"/>
      <c r="E187" s="30"/>
      <c r="F187" s="57"/>
      <c r="G187" s="247"/>
      <c r="H187" s="159"/>
      <c r="I187" s="159"/>
      <c r="J187" s="159"/>
      <c r="K187" s="299" t="s">
        <v>159</v>
      </c>
      <c r="L187" s="163">
        <v>450</v>
      </c>
      <c r="M187" s="163">
        <v>450</v>
      </c>
      <c r="N187" s="300">
        <f>M187/L187*100</f>
        <v>100</v>
      </c>
      <c r="O187" s="152">
        <f>ROUND(L187-(L187*10/100),0)</f>
        <v>405</v>
      </c>
      <c r="P187" s="146">
        <f>ROUND(L187+(L187*10/100),0)</f>
        <v>495</v>
      </c>
      <c r="Q187" s="223" t="s">
        <v>186</v>
      </c>
      <c r="R187" s="14"/>
    </row>
    <row r="188" spans="1:18" ht="21" customHeight="1">
      <c r="A188" s="75"/>
      <c r="B188" s="100"/>
      <c r="C188" s="49"/>
      <c r="D188" s="57"/>
      <c r="E188" s="30"/>
      <c r="F188" s="57"/>
      <c r="G188" s="247"/>
      <c r="H188" s="301" t="s">
        <v>161</v>
      </c>
      <c r="I188" s="301" t="s">
        <v>152</v>
      </c>
      <c r="J188" s="301" t="s">
        <v>101</v>
      </c>
      <c r="K188" s="299" t="s">
        <v>104</v>
      </c>
      <c r="L188" s="302">
        <v>491</v>
      </c>
      <c r="M188" s="302">
        <v>491</v>
      </c>
      <c r="N188" s="300">
        <f>M188/L188*100</f>
        <v>100</v>
      </c>
      <c r="O188" s="152">
        <f>ROUND(L188-(L188*10/100),0)</f>
        <v>442</v>
      </c>
      <c r="P188" s="146">
        <f>ROUND(L188+(L188*10/100),0)</f>
        <v>540</v>
      </c>
      <c r="Q188" s="223" t="s">
        <v>186</v>
      </c>
      <c r="R188" s="14"/>
    </row>
    <row r="189" spans="1:18" ht="19.5" customHeight="1">
      <c r="A189" s="75"/>
      <c r="B189" s="100"/>
      <c r="C189" s="49"/>
      <c r="D189" s="57"/>
      <c r="E189" s="30"/>
      <c r="F189" s="57"/>
      <c r="G189" s="247"/>
      <c r="H189" s="247"/>
      <c r="I189" s="159"/>
      <c r="J189" s="159"/>
      <c r="K189" s="299" t="s">
        <v>159</v>
      </c>
      <c r="L189" s="146">
        <v>61326</v>
      </c>
      <c r="M189" s="146">
        <v>61326</v>
      </c>
      <c r="N189" s="300">
        <f>M189/L189*100</f>
        <v>100</v>
      </c>
      <c r="O189" s="152">
        <f>ROUND(L189-(L189*10/100),0)</f>
        <v>55193</v>
      </c>
      <c r="P189" s="146">
        <f>ROUND(L189+(L189*10/100),0)</f>
        <v>67459</v>
      </c>
      <c r="Q189" s="223" t="s">
        <v>186</v>
      </c>
      <c r="R189" s="14"/>
    </row>
    <row r="190" spans="1:18" ht="13.5">
      <c r="A190" s="75"/>
      <c r="B190" s="100"/>
      <c r="C190" s="49"/>
      <c r="D190" s="57"/>
      <c r="E190" s="30"/>
      <c r="F190" s="57"/>
      <c r="G190" s="247"/>
      <c r="H190" s="247"/>
      <c r="I190" s="304" t="s">
        <v>160</v>
      </c>
      <c r="J190" s="305"/>
      <c r="K190" s="306" t="s">
        <v>104</v>
      </c>
      <c r="L190" s="315">
        <f>L184+L186+L188</f>
        <v>629</v>
      </c>
      <c r="M190" s="315">
        <f>M184+M186+M188</f>
        <v>629</v>
      </c>
      <c r="N190" s="300">
        <f>M190/L190*100</f>
        <v>100</v>
      </c>
      <c r="O190" s="152">
        <f>ROUND(L190-(L190*10/100),0)</f>
        <v>566</v>
      </c>
      <c r="P190" s="146">
        <f>ROUND(L190+(L190*10/100),0)</f>
        <v>692</v>
      </c>
      <c r="Q190" s="223" t="s">
        <v>186</v>
      </c>
      <c r="R190" s="14"/>
    </row>
    <row r="191" spans="1:18" ht="13.5">
      <c r="A191" s="75"/>
      <c r="B191" s="100"/>
      <c r="C191" s="49"/>
      <c r="D191" s="57"/>
      <c r="E191" s="30"/>
      <c r="F191" s="57"/>
      <c r="G191" s="247"/>
      <c r="H191" s="159"/>
      <c r="I191" s="289"/>
      <c r="J191" s="290"/>
      <c r="K191" s="306" t="s">
        <v>159</v>
      </c>
      <c r="L191" s="307">
        <f>L185+L187+L189</f>
        <v>70489</v>
      </c>
      <c r="M191" s="307">
        <f>M185+M187+M189</f>
        <v>70489</v>
      </c>
      <c r="N191" s="300">
        <f>M191/L191*100</f>
        <v>100</v>
      </c>
      <c r="O191" s="152">
        <f>ROUND(L191-(L191*10/100),0)</f>
        <v>63440</v>
      </c>
      <c r="P191" s="146">
        <f>ROUND(L191+(L191*10/100),0)</f>
        <v>77538</v>
      </c>
      <c r="Q191" s="223" t="s">
        <v>186</v>
      </c>
      <c r="R191" s="14"/>
    </row>
    <row r="192" spans="1:18" ht="13.5">
      <c r="A192" s="75"/>
      <c r="B192" s="100"/>
      <c r="C192" s="49"/>
      <c r="D192" s="57"/>
      <c r="E192" s="30"/>
      <c r="F192" s="57"/>
      <c r="G192" s="301" t="s">
        <v>102</v>
      </c>
      <c r="H192" s="308" t="s">
        <v>161</v>
      </c>
      <c r="I192" s="247" t="s">
        <v>103</v>
      </c>
      <c r="J192" s="247" t="s">
        <v>105</v>
      </c>
      <c r="K192" s="138" t="s">
        <v>104</v>
      </c>
      <c r="L192" s="163">
        <v>134</v>
      </c>
      <c r="M192" s="163">
        <v>134</v>
      </c>
      <c r="N192" s="300">
        <f>M192/L192*100</f>
        <v>100</v>
      </c>
      <c r="O192" s="152">
        <f>ROUND(L192-(L192*10/100),0)</f>
        <v>121</v>
      </c>
      <c r="P192" s="146">
        <f>ROUND(L192+(L192*10/100),0)</f>
        <v>147</v>
      </c>
      <c r="Q192" s="223" t="s">
        <v>186</v>
      </c>
      <c r="R192" s="14"/>
    </row>
    <row r="193" spans="1:18" ht="13.5">
      <c r="A193" s="75"/>
      <c r="B193" s="100"/>
      <c r="C193" s="49"/>
      <c r="D193" s="57"/>
      <c r="E193" s="30"/>
      <c r="F193" s="57"/>
      <c r="G193" s="247"/>
      <c r="H193" s="309"/>
      <c r="I193" s="159"/>
      <c r="J193" s="159"/>
      <c r="K193" s="299" t="s">
        <v>159</v>
      </c>
      <c r="L193" s="146">
        <v>8713</v>
      </c>
      <c r="M193" s="146">
        <v>8713</v>
      </c>
      <c r="N193" s="300">
        <f>M193/L193*100</f>
        <v>100</v>
      </c>
      <c r="O193" s="152">
        <f>ROUND(L193-(L193*10/100),0)</f>
        <v>7842</v>
      </c>
      <c r="P193" s="146">
        <f>ROUND(L193+(L193*10/100),0)</f>
        <v>9584</v>
      </c>
      <c r="Q193" s="223" t="s">
        <v>186</v>
      </c>
      <c r="R193" s="14"/>
    </row>
    <row r="194" spans="1:18" ht="13.5">
      <c r="A194" s="75"/>
      <c r="B194" s="100"/>
      <c r="C194" s="49"/>
      <c r="D194" s="57"/>
      <c r="E194" s="30"/>
      <c r="F194" s="57"/>
      <c r="G194" s="247"/>
      <c r="H194" s="309"/>
      <c r="I194" s="247" t="s">
        <v>103</v>
      </c>
      <c r="J194" s="301" t="s">
        <v>101</v>
      </c>
      <c r="K194" s="299" t="s">
        <v>104</v>
      </c>
      <c r="L194" s="302">
        <v>491</v>
      </c>
      <c r="M194" s="302">
        <v>491</v>
      </c>
      <c r="N194" s="300">
        <f>M194/L194*100</f>
        <v>100</v>
      </c>
      <c r="O194" s="152">
        <f>ROUND(L194-(L194*10/100),0)</f>
        <v>442</v>
      </c>
      <c r="P194" s="146">
        <f>ROUND(L194+(L194*10/100),0)</f>
        <v>540</v>
      </c>
      <c r="Q194" s="223" t="s">
        <v>186</v>
      </c>
      <c r="R194" s="14"/>
    </row>
    <row r="195" spans="1:18" ht="13.5">
      <c r="A195" s="75"/>
      <c r="B195" s="100"/>
      <c r="C195" s="49"/>
      <c r="D195" s="57"/>
      <c r="E195" s="30"/>
      <c r="F195" s="57"/>
      <c r="G195" s="247"/>
      <c r="H195" s="309"/>
      <c r="I195" s="159"/>
      <c r="J195" s="159"/>
      <c r="K195" s="299" t="s">
        <v>159</v>
      </c>
      <c r="L195" s="146">
        <v>61326</v>
      </c>
      <c r="M195" s="146">
        <v>61326</v>
      </c>
      <c r="N195" s="300">
        <f>M195/L195*100</f>
        <v>100</v>
      </c>
      <c r="O195" s="152">
        <f>ROUND(L195-(L195*10/100),0)</f>
        <v>55193</v>
      </c>
      <c r="P195" s="146">
        <f>ROUND(L195+(L195*10/100),0)</f>
        <v>67459</v>
      </c>
      <c r="Q195" s="223" t="s">
        <v>186</v>
      </c>
      <c r="R195" s="14"/>
    </row>
    <row r="196" spans="1:18" ht="13.5">
      <c r="A196" s="75"/>
      <c r="B196" s="100"/>
      <c r="C196" s="49"/>
      <c r="D196" s="57"/>
      <c r="E196" s="30"/>
      <c r="F196" s="57"/>
      <c r="G196" s="247"/>
      <c r="H196" s="309"/>
      <c r="I196" s="247" t="s">
        <v>100</v>
      </c>
      <c r="J196" s="301" t="s">
        <v>101</v>
      </c>
      <c r="K196" s="299" t="s">
        <v>104</v>
      </c>
      <c r="L196" s="316">
        <v>4</v>
      </c>
      <c r="M196" s="316">
        <v>4</v>
      </c>
      <c r="N196" s="300">
        <f>M196/L196*100</f>
        <v>100</v>
      </c>
      <c r="O196" s="152">
        <f>ROUND(L196-(L196*10/100),0)</f>
        <v>4</v>
      </c>
      <c r="P196" s="146">
        <f>ROUND(L196+(L196*10/100),0)</f>
        <v>4</v>
      </c>
      <c r="Q196" s="223" t="s">
        <v>186</v>
      </c>
      <c r="R196" s="14"/>
    </row>
    <row r="197" spans="1:18" ht="13.5">
      <c r="A197" s="75"/>
      <c r="B197" s="100"/>
      <c r="C197" s="49"/>
      <c r="D197" s="57"/>
      <c r="E197" s="30"/>
      <c r="F197" s="57"/>
      <c r="G197" s="247"/>
      <c r="H197" s="309"/>
      <c r="I197" s="159"/>
      <c r="J197" s="159"/>
      <c r="K197" s="299" t="s">
        <v>159</v>
      </c>
      <c r="L197" s="316">
        <v>450</v>
      </c>
      <c r="M197" s="316">
        <v>450</v>
      </c>
      <c r="N197" s="300">
        <f>M197/L197*100</f>
        <v>100</v>
      </c>
      <c r="O197" s="152">
        <f>ROUND(L197-(L197*10/100),0)</f>
        <v>405</v>
      </c>
      <c r="P197" s="146">
        <f>ROUND(L197+(L197*10/100),0)</f>
        <v>495</v>
      </c>
      <c r="Q197" s="223" t="s">
        <v>186</v>
      </c>
      <c r="R197" s="14"/>
    </row>
    <row r="198" spans="1:18" ht="13.5">
      <c r="A198" s="75"/>
      <c r="B198" s="100"/>
      <c r="C198" s="49"/>
      <c r="D198" s="57"/>
      <c r="E198" s="30"/>
      <c r="F198" s="57"/>
      <c r="G198" s="247"/>
      <c r="H198" s="309"/>
      <c r="I198" s="304" t="s">
        <v>160</v>
      </c>
      <c r="J198" s="305"/>
      <c r="K198" s="306" t="s">
        <v>104</v>
      </c>
      <c r="L198" s="315">
        <f>L192+L194+L196</f>
        <v>629</v>
      </c>
      <c r="M198" s="315">
        <f>M192+M194+M196</f>
        <v>629</v>
      </c>
      <c r="N198" s="300">
        <f>M198/L198*100</f>
        <v>100</v>
      </c>
      <c r="O198" s="152">
        <f>ROUND(L198-(L198*10/100),0)</f>
        <v>566</v>
      </c>
      <c r="P198" s="146">
        <f>ROUND(L198+(L198*10/100),0)</f>
        <v>692</v>
      </c>
      <c r="Q198" s="223" t="s">
        <v>186</v>
      </c>
      <c r="R198" s="14"/>
    </row>
    <row r="199" spans="1:18" ht="14.25" thickBot="1">
      <c r="A199" s="85"/>
      <c r="B199" s="101"/>
      <c r="C199" s="56"/>
      <c r="D199" s="58"/>
      <c r="E199" s="32"/>
      <c r="F199" s="58"/>
      <c r="G199" s="167"/>
      <c r="H199" s="311"/>
      <c r="I199" s="291"/>
      <c r="J199" s="292"/>
      <c r="K199" s="312" t="s">
        <v>159</v>
      </c>
      <c r="L199" s="313">
        <f>L193+L195+L197</f>
        <v>70489</v>
      </c>
      <c r="M199" s="313">
        <f>M193+M195+M197</f>
        <v>70489</v>
      </c>
      <c r="N199" s="314">
        <f>M199/L199*100</f>
        <v>100</v>
      </c>
      <c r="O199" s="172">
        <f>ROUND(L199-(L199*10/100),0)</f>
        <v>63440</v>
      </c>
      <c r="P199" s="173">
        <f>ROUND(L199+(L199*10/100),0)</f>
        <v>77538</v>
      </c>
      <c r="Q199" s="174" t="s">
        <v>186</v>
      </c>
      <c r="R199" s="14"/>
    </row>
    <row r="200" spans="1:18" ht="26.25" customHeight="1">
      <c r="A200" s="73">
        <v>18</v>
      </c>
      <c r="B200" s="76" t="s">
        <v>141</v>
      </c>
      <c r="C200" s="49">
        <v>775</v>
      </c>
      <c r="D200" s="30">
        <v>10925330</v>
      </c>
      <c r="E200" s="28">
        <v>12424980.66</v>
      </c>
      <c r="F200" s="30">
        <v>11551858.77</v>
      </c>
      <c r="G200" s="247" t="s">
        <v>106</v>
      </c>
      <c r="H200" s="247" t="s">
        <v>161</v>
      </c>
      <c r="I200" s="247" t="s">
        <v>152</v>
      </c>
      <c r="J200" s="247" t="s">
        <v>105</v>
      </c>
      <c r="K200" s="138" t="s">
        <v>104</v>
      </c>
      <c r="L200" s="163">
        <v>67</v>
      </c>
      <c r="M200" s="163">
        <v>67</v>
      </c>
      <c r="N200" s="177">
        <f>M200/L200*100</f>
        <v>100</v>
      </c>
      <c r="O200" s="239">
        <f>ROUND(L200-(L200*10/100),0)</f>
        <v>60</v>
      </c>
      <c r="P200" s="139">
        <f>ROUND(L200+(L200*10/100),0)</f>
        <v>74</v>
      </c>
      <c r="Q200" s="143" t="s">
        <v>186</v>
      </c>
      <c r="R200" s="14"/>
    </row>
    <row r="201" spans="1:18" ht="17.25" customHeight="1">
      <c r="A201" s="75"/>
      <c r="B201" s="76"/>
      <c r="C201" s="51"/>
      <c r="D201" s="30"/>
      <c r="E201" s="30"/>
      <c r="F201" s="30"/>
      <c r="G201" s="247"/>
      <c r="H201" s="247"/>
      <c r="I201" s="159"/>
      <c r="J201" s="159"/>
      <c r="K201" s="149" t="s">
        <v>159</v>
      </c>
      <c r="L201" s="222">
        <v>7235</v>
      </c>
      <c r="M201" s="222">
        <v>7235</v>
      </c>
      <c r="N201" s="181">
        <f>M201/L201*100</f>
        <v>100</v>
      </c>
      <c r="O201" s="221">
        <f>ROUND(L201-(L201*10/100),0)</f>
        <v>6512</v>
      </c>
      <c r="P201" s="222">
        <f>ROUND(L201+(L201*10/100),0)</f>
        <v>7959</v>
      </c>
      <c r="Q201" s="223" t="s">
        <v>186</v>
      </c>
      <c r="R201" s="14"/>
    </row>
    <row r="202" spans="1:18" ht="13.5" customHeight="1">
      <c r="A202" s="75"/>
      <c r="B202" s="76"/>
      <c r="C202" s="51"/>
      <c r="D202" s="30"/>
      <c r="E202" s="30"/>
      <c r="F202" s="30"/>
      <c r="G202" s="247"/>
      <c r="H202" s="247"/>
      <c r="I202" s="154" t="s">
        <v>100</v>
      </c>
      <c r="J202" s="247" t="s">
        <v>105</v>
      </c>
      <c r="K202" s="149" t="s">
        <v>104</v>
      </c>
      <c r="L202" s="148">
        <v>1</v>
      </c>
      <c r="M202" s="148">
        <v>1</v>
      </c>
      <c r="N202" s="181">
        <f>M202/L202*100</f>
        <v>100</v>
      </c>
      <c r="O202" s="221">
        <f>ROUND(L202-(L202*10/100),0)</f>
        <v>1</v>
      </c>
      <c r="P202" s="222">
        <f>ROUND(L202+(L202*10/100),0)</f>
        <v>1</v>
      </c>
      <c r="Q202" s="223" t="s">
        <v>186</v>
      </c>
      <c r="R202" s="14"/>
    </row>
    <row r="203" spans="1:18" ht="12.75" customHeight="1">
      <c r="A203" s="75"/>
      <c r="B203" s="76"/>
      <c r="C203" s="51"/>
      <c r="D203" s="30"/>
      <c r="E203" s="30"/>
      <c r="F203" s="30"/>
      <c r="G203" s="247"/>
      <c r="H203" s="247"/>
      <c r="I203" s="159"/>
      <c r="J203" s="159"/>
      <c r="K203" s="149" t="s">
        <v>159</v>
      </c>
      <c r="L203" s="148">
        <v>137</v>
      </c>
      <c r="M203" s="148">
        <v>137</v>
      </c>
      <c r="N203" s="181">
        <f>M203/L203*100</f>
        <v>100</v>
      </c>
      <c r="O203" s="221">
        <f>ROUND(L203-(L203*10/100),0)</f>
        <v>123</v>
      </c>
      <c r="P203" s="222">
        <f>ROUND(L203+(L203*10/100),0)</f>
        <v>151</v>
      </c>
      <c r="Q203" s="223" t="s">
        <v>186</v>
      </c>
      <c r="R203" s="14"/>
    </row>
    <row r="204" spans="1:18" ht="13.5">
      <c r="A204" s="75"/>
      <c r="B204" s="76"/>
      <c r="C204" s="51"/>
      <c r="D204" s="30"/>
      <c r="E204" s="30"/>
      <c r="F204" s="30"/>
      <c r="G204" s="247"/>
      <c r="H204" s="247"/>
      <c r="I204" s="285" t="s">
        <v>160</v>
      </c>
      <c r="J204" s="286"/>
      <c r="K204" s="287" t="s">
        <v>104</v>
      </c>
      <c r="L204" s="317">
        <f>L200+L202</f>
        <v>68</v>
      </c>
      <c r="M204" s="317">
        <f>M200+M202</f>
        <v>68</v>
      </c>
      <c r="N204" s="181">
        <f>M204/L204*100</f>
        <v>100</v>
      </c>
      <c r="O204" s="221">
        <f>ROUND(L204-(L204*10/100),0)</f>
        <v>61</v>
      </c>
      <c r="P204" s="222">
        <f>ROUND(L204+(L204*10/100),0)</f>
        <v>75</v>
      </c>
      <c r="Q204" s="223" t="s">
        <v>186</v>
      </c>
      <c r="R204" s="14"/>
    </row>
    <row r="205" spans="1:18" ht="13.5">
      <c r="A205" s="75"/>
      <c r="B205" s="76"/>
      <c r="C205" s="51"/>
      <c r="D205" s="30"/>
      <c r="E205" s="30"/>
      <c r="F205" s="30"/>
      <c r="G205" s="247"/>
      <c r="H205" s="159"/>
      <c r="I205" s="289"/>
      <c r="J205" s="290"/>
      <c r="K205" s="287" t="s">
        <v>159</v>
      </c>
      <c r="L205" s="288">
        <f>L201+L203</f>
        <v>7372</v>
      </c>
      <c r="M205" s="288">
        <f>M201+M203</f>
        <v>7372</v>
      </c>
      <c r="N205" s="181">
        <f>M205/L205*100</f>
        <v>100</v>
      </c>
      <c r="O205" s="318">
        <f>ROUND(L205-(L205*10/100),0)</f>
        <v>6635</v>
      </c>
      <c r="P205" s="288">
        <f>ROUND(L205+(L205*10/100),0)</f>
        <v>8109</v>
      </c>
      <c r="Q205" s="223" t="s">
        <v>186</v>
      </c>
      <c r="R205" s="14"/>
    </row>
    <row r="206" spans="1:18" ht="13.5">
      <c r="A206" s="75"/>
      <c r="B206" s="76"/>
      <c r="C206" s="51"/>
      <c r="D206" s="30"/>
      <c r="E206" s="30"/>
      <c r="F206" s="30"/>
      <c r="G206" s="154" t="s">
        <v>102</v>
      </c>
      <c r="H206" s="154" t="s">
        <v>161</v>
      </c>
      <c r="I206" s="247" t="s">
        <v>103</v>
      </c>
      <c r="J206" s="247" t="s">
        <v>105</v>
      </c>
      <c r="K206" s="138" t="s">
        <v>104</v>
      </c>
      <c r="L206" s="163">
        <v>67</v>
      </c>
      <c r="M206" s="163">
        <v>67</v>
      </c>
      <c r="N206" s="181">
        <f>M206/L206*100</f>
        <v>100</v>
      </c>
      <c r="O206" s="221">
        <f>ROUND(L206-(L206*10/100),0)</f>
        <v>60</v>
      </c>
      <c r="P206" s="222">
        <f>ROUND(L206+(L206*10/100),0)</f>
        <v>74</v>
      </c>
      <c r="Q206" s="223" t="s">
        <v>186</v>
      </c>
      <c r="R206" s="14"/>
    </row>
    <row r="207" spans="1:18" ht="13.5">
      <c r="A207" s="75"/>
      <c r="B207" s="76"/>
      <c r="C207" s="51"/>
      <c r="D207" s="30"/>
      <c r="E207" s="30"/>
      <c r="F207" s="30"/>
      <c r="G207" s="247"/>
      <c r="H207" s="247"/>
      <c r="I207" s="159"/>
      <c r="J207" s="159"/>
      <c r="K207" s="149" t="s">
        <v>159</v>
      </c>
      <c r="L207" s="222">
        <v>7235</v>
      </c>
      <c r="M207" s="222">
        <v>7235</v>
      </c>
      <c r="N207" s="181">
        <f>M207/L207*100</f>
        <v>100</v>
      </c>
      <c r="O207" s="221">
        <f>ROUND(L207-(L207*10/100),0)</f>
        <v>6512</v>
      </c>
      <c r="P207" s="222">
        <f>ROUND(L207+(L207*10/100),0)</f>
        <v>7959</v>
      </c>
      <c r="Q207" s="223" t="s">
        <v>186</v>
      </c>
      <c r="R207" s="14"/>
    </row>
    <row r="208" spans="1:18" ht="13.5">
      <c r="A208" s="75"/>
      <c r="B208" s="76"/>
      <c r="C208" s="51"/>
      <c r="D208" s="30"/>
      <c r="E208" s="30"/>
      <c r="F208" s="30"/>
      <c r="G208" s="247"/>
      <c r="H208" s="247"/>
      <c r="I208" s="154" t="s">
        <v>100</v>
      </c>
      <c r="J208" s="247" t="s">
        <v>105</v>
      </c>
      <c r="K208" s="149" t="s">
        <v>104</v>
      </c>
      <c r="L208" s="148">
        <v>1</v>
      </c>
      <c r="M208" s="148">
        <v>1</v>
      </c>
      <c r="N208" s="181">
        <f>M208/L208*100</f>
        <v>100</v>
      </c>
      <c r="O208" s="221">
        <f>ROUND(L208-(L208*10/100),0)</f>
        <v>1</v>
      </c>
      <c r="P208" s="222">
        <f>ROUND(L208+(L208*10/100),0)</f>
        <v>1</v>
      </c>
      <c r="Q208" s="223" t="s">
        <v>186</v>
      </c>
      <c r="R208" s="14"/>
    </row>
    <row r="209" spans="1:18" ht="13.5">
      <c r="A209" s="75"/>
      <c r="B209" s="76"/>
      <c r="C209" s="51"/>
      <c r="D209" s="30"/>
      <c r="E209" s="30"/>
      <c r="F209" s="30"/>
      <c r="G209" s="247"/>
      <c r="H209" s="247"/>
      <c r="I209" s="159"/>
      <c r="J209" s="159"/>
      <c r="K209" s="149" t="s">
        <v>159</v>
      </c>
      <c r="L209" s="148">
        <v>137</v>
      </c>
      <c r="M209" s="148">
        <v>137</v>
      </c>
      <c r="N209" s="181">
        <f>M209/L209*100</f>
        <v>100</v>
      </c>
      <c r="O209" s="221">
        <f>ROUND(L209-(L209*10/100),0)</f>
        <v>123</v>
      </c>
      <c r="P209" s="222">
        <f>ROUND(L209+(L209*10/100),0)</f>
        <v>151</v>
      </c>
      <c r="Q209" s="223" t="s">
        <v>186</v>
      </c>
      <c r="R209" s="14"/>
    </row>
    <row r="210" spans="1:18" ht="14.25" customHeight="1">
      <c r="A210" s="75"/>
      <c r="B210" s="76"/>
      <c r="C210" s="51"/>
      <c r="D210" s="30"/>
      <c r="E210" s="30"/>
      <c r="F210" s="30"/>
      <c r="G210" s="247"/>
      <c r="H210" s="247"/>
      <c r="I210" s="285" t="s">
        <v>160</v>
      </c>
      <c r="J210" s="286"/>
      <c r="K210" s="287" t="s">
        <v>104</v>
      </c>
      <c r="L210" s="317">
        <f>L206+L208</f>
        <v>68</v>
      </c>
      <c r="M210" s="317">
        <f>M206+M208</f>
        <v>68</v>
      </c>
      <c r="N210" s="181">
        <f>M210/L210*100</f>
        <v>100</v>
      </c>
      <c r="O210" s="221">
        <f>ROUND(L210-(L210*10/100),0)</f>
        <v>61</v>
      </c>
      <c r="P210" s="222">
        <f>ROUND(L210+(L210*10/100),0)</f>
        <v>75</v>
      </c>
      <c r="Q210" s="223" t="s">
        <v>186</v>
      </c>
      <c r="R210" s="14"/>
    </row>
    <row r="211" spans="1:18" ht="18" customHeight="1" thickBot="1">
      <c r="A211" s="85"/>
      <c r="B211" s="108"/>
      <c r="C211" s="53"/>
      <c r="D211" s="32"/>
      <c r="E211" s="32"/>
      <c r="F211" s="32"/>
      <c r="G211" s="167"/>
      <c r="H211" s="167"/>
      <c r="I211" s="291"/>
      <c r="J211" s="292"/>
      <c r="K211" s="298" t="s">
        <v>159</v>
      </c>
      <c r="L211" s="288">
        <f>L207+L209</f>
        <v>7372</v>
      </c>
      <c r="M211" s="288">
        <f>M207+M209</f>
        <v>7372</v>
      </c>
      <c r="N211" s="174">
        <f>M211/L211*100</f>
        <v>100</v>
      </c>
      <c r="O211" s="319">
        <f>ROUND(L211-(L211*10/100),0)</f>
        <v>6635</v>
      </c>
      <c r="P211" s="133">
        <f>ROUND(L211+(L211*10/100),0)</f>
        <v>8109</v>
      </c>
      <c r="Q211" s="174" t="s">
        <v>186</v>
      </c>
      <c r="R211" s="14"/>
    </row>
    <row r="212" spans="1:18" ht="18" customHeight="1">
      <c r="A212" s="73">
        <v>19</v>
      </c>
      <c r="B212" s="74" t="s">
        <v>140</v>
      </c>
      <c r="C212" s="55">
        <v>775</v>
      </c>
      <c r="D212" s="59">
        <v>22585275</v>
      </c>
      <c r="E212" s="28">
        <v>17789016.78</v>
      </c>
      <c r="F212" s="59">
        <v>16374645.06</v>
      </c>
      <c r="G212" s="252" t="s">
        <v>106</v>
      </c>
      <c r="H212" s="252" t="s">
        <v>161</v>
      </c>
      <c r="I212" s="252" t="s">
        <v>152</v>
      </c>
      <c r="J212" s="252" t="s">
        <v>105</v>
      </c>
      <c r="K212" s="217" t="s">
        <v>104</v>
      </c>
      <c r="L212" s="253">
        <v>13</v>
      </c>
      <c r="M212" s="253">
        <v>13</v>
      </c>
      <c r="N212" s="177">
        <f>M212/L212*100</f>
        <v>100</v>
      </c>
      <c r="O212" s="218">
        <f>ROUND(L212-(L212*10/100),0)</f>
        <v>12</v>
      </c>
      <c r="P212" s="219">
        <f>ROUND(L212+(L212*10/100),0)</f>
        <v>14</v>
      </c>
      <c r="Q212" s="143" t="s">
        <v>186</v>
      </c>
      <c r="R212" s="14"/>
    </row>
    <row r="213" spans="1:18" ht="24" customHeight="1">
      <c r="A213" s="75"/>
      <c r="B213" s="76"/>
      <c r="C213" s="51"/>
      <c r="D213" s="57"/>
      <c r="E213" s="30"/>
      <c r="F213" s="57"/>
      <c r="G213" s="247"/>
      <c r="H213" s="247"/>
      <c r="I213" s="159"/>
      <c r="J213" s="159"/>
      <c r="K213" s="299" t="s">
        <v>159</v>
      </c>
      <c r="L213" s="146">
        <v>867</v>
      </c>
      <c r="M213" s="146">
        <v>867</v>
      </c>
      <c r="N213" s="300">
        <f>M213/L213*100</f>
        <v>100</v>
      </c>
      <c r="O213" s="152">
        <f>ROUND(L213-(L213*10/100),0)</f>
        <v>780</v>
      </c>
      <c r="P213" s="146">
        <f>ROUND(L213+(L213*10/100),0)</f>
        <v>954</v>
      </c>
      <c r="Q213" s="223" t="s">
        <v>186</v>
      </c>
      <c r="R213" s="14"/>
    </row>
    <row r="214" spans="1:18" ht="21" customHeight="1">
      <c r="A214" s="75"/>
      <c r="B214" s="76"/>
      <c r="C214" s="51"/>
      <c r="D214" s="57"/>
      <c r="E214" s="30"/>
      <c r="F214" s="57"/>
      <c r="G214" s="247"/>
      <c r="H214" s="247"/>
      <c r="I214" s="247" t="s">
        <v>152</v>
      </c>
      <c r="J214" s="301" t="s">
        <v>101</v>
      </c>
      <c r="K214" s="299" t="s">
        <v>104</v>
      </c>
      <c r="L214" s="302">
        <v>126</v>
      </c>
      <c r="M214" s="302">
        <v>126</v>
      </c>
      <c r="N214" s="300">
        <f>M214/L214*100</f>
        <v>100</v>
      </c>
      <c r="O214" s="152">
        <f>ROUND(L214-(L214*10/100),0)</f>
        <v>113</v>
      </c>
      <c r="P214" s="146">
        <f>ROUND(L214+(L214*10/100),0)</f>
        <v>139</v>
      </c>
      <c r="Q214" s="223" t="s">
        <v>186</v>
      </c>
      <c r="R214" s="14"/>
    </row>
    <row r="215" spans="1:18" ht="18.75" customHeight="1">
      <c r="A215" s="75"/>
      <c r="B215" s="76"/>
      <c r="C215" s="51"/>
      <c r="D215" s="57"/>
      <c r="E215" s="30"/>
      <c r="F215" s="57"/>
      <c r="G215" s="247"/>
      <c r="H215" s="247"/>
      <c r="I215" s="159"/>
      <c r="J215" s="159"/>
      <c r="K215" s="299" t="s">
        <v>159</v>
      </c>
      <c r="L215" s="146">
        <v>14848</v>
      </c>
      <c r="M215" s="146">
        <v>14848</v>
      </c>
      <c r="N215" s="300">
        <f>M215/L215*100</f>
        <v>100</v>
      </c>
      <c r="O215" s="152">
        <f>ROUND(L215-(L215*10/100),0)</f>
        <v>13363</v>
      </c>
      <c r="P215" s="146">
        <f>ROUND(L215+(L215*10/100),0)</f>
        <v>16333</v>
      </c>
      <c r="Q215" s="223" t="s">
        <v>186</v>
      </c>
      <c r="R215" s="14"/>
    </row>
    <row r="216" spans="1:18" ht="13.5">
      <c r="A216" s="75"/>
      <c r="B216" s="76"/>
      <c r="C216" s="51"/>
      <c r="D216" s="57"/>
      <c r="E216" s="30"/>
      <c r="F216" s="57"/>
      <c r="G216" s="247"/>
      <c r="H216" s="247"/>
      <c r="I216" s="304" t="s">
        <v>160</v>
      </c>
      <c r="J216" s="305"/>
      <c r="K216" s="306" t="s">
        <v>104</v>
      </c>
      <c r="L216" s="315">
        <f>L212+L214</f>
        <v>139</v>
      </c>
      <c r="M216" s="315">
        <f>M212+M214</f>
        <v>139</v>
      </c>
      <c r="N216" s="300">
        <f>M216/L216*100</f>
        <v>100</v>
      </c>
      <c r="O216" s="152">
        <f>ROUND(L216-(L216*10/100),0)</f>
        <v>125</v>
      </c>
      <c r="P216" s="146">
        <f>ROUND(L216+(L216*10/100),0)</f>
        <v>153</v>
      </c>
      <c r="Q216" s="223" t="s">
        <v>186</v>
      </c>
      <c r="R216" s="14"/>
    </row>
    <row r="217" spans="1:18" ht="13.5">
      <c r="A217" s="75"/>
      <c r="B217" s="76"/>
      <c r="C217" s="51"/>
      <c r="D217" s="57"/>
      <c r="E217" s="30"/>
      <c r="F217" s="57"/>
      <c r="G217" s="159"/>
      <c r="H217" s="159"/>
      <c r="I217" s="289"/>
      <c r="J217" s="290"/>
      <c r="K217" s="306" t="s">
        <v>159</v>
      </c>
      <c r="L217" s="307">
        <f>L213+L215</f>
        <v>15715</v>
      </c>
      <c r="M217" s="307">
        <f>M213+M215</f>
        <v>15715</v>
      </c>
      <c r="N217" s="300">
        <f>M217/L217*100</f>
        <v>100</v>
      </c>
      <c r="O217" s="320">
        <f>ROUND(L217-(L217*10/100),0)</f>
        <v>14144</v>
      </c>
      <c r="P217" s="307">
        <f>ROUND(L217+(L217*10/100),0)</f>
        <v>17287</v>
      </c>
      <c r="Q217" s="223" t="s">
        <v>186</v>
      </c>
      <c r="R217" s="14"/>
    </row>
    <row r="218" spans="1:18" ht="13.5">
      <c r="A218" s="75"/>
      <c r="B218" s="76"/>
      <c r="C218" s="51"/>
      <c r="D218" s="57"/>
      <c r="E218" s="30"/>
      <c r="F218" s="57"/>
      <c r="G218" s="247" t="s">
        <v>102</v>
      </c>
      <c r="H218" s="308"/>
      <c r="I218" s="247" t="s">
        <v>103</v>
      </c>
      <c r="J218" s="247" t="s">
        <v>105</v>
      </c>
      <c r="K218" s="138" t="s">
        <v>104</v>
      </c>
      <c r="L218" s="163">
        <v>13</v>
      </c>
      <c r="M218" s="163">
        <v>13</v>
      </c>
      <c r="N218" s="300">
        <f>M218/L218*100</f>
        <v>100</v>
      </c>
      <c r="O218" s="152">
        <f>ROUND(L218-(L218*10/100),0)</f>
        <v>12</v>
      </c>
      <c r="P218" s="146">
        <f>ROUND(L218+(L218*10/100),0)</f>
        <v>14</v>
      </c>
      <c r="Q218" s="223" t="s">
        <v>186</v>
      </c>
      <c r="R218" s="14"/>
    </row>
    <row r="219" spans="1:18" ht="13.5">
      <c r="A219" s="75"/>
      <c r="B219" s="76"/>
      <c r="C219" s="51"/>
      <c r="D219" s="57"/>
      <c r="E219" s="30"/>
      <c r="F219" s="57"/>
      <c r="G219" s="247"/>
      <c r="H219" s="309"/>
      <c r="I219" s="159"/>
      <c r="J219" s="159"/>
      <c r="K219" s="299" t="s">
        <v>159</v>
      </c>
      <c r="L219" s="146">
        <v>867</v>
      </c>
      <c r="M219" s="146">
        <v>867</v>
      </c>
      <c r="N219" s="300">
        <f>M219/L219*100</f>
        <v>100</v>
      </c>
      <c r="O219" s="152">
        <f>ROUND(L219-(L219*10/100),0)</f>
        <v>780</v>
      </c>
      <c r="P219" s="146">
        <f>ROUND(L219+(L219*10/100),0)</f>
        <v>954</v>
      </c>
      <c r="Q219" s="223" t="s">
        <v>186</v>
      </c>
      <c r="R219" s="14"/>
    </row>
    <row r="220" spans="1:18" ht="13.5">
      <c r="A220" s="75"/>
      <c r="B220" s="76"/>
      <c r="C220" s="51"/>
      <c r="D220" s="57"/>
      <c r="E220" s="30"/>
      <c r="F220" s="57"/>
      <c r="G220" s="247"/>
      <c r="H220" s="309"/>
      <c r="I220" s="247" t="s">
        <v>103</v>
      </c>
      <c r="J220" s="316" t="s">
        <v>101</v>
      </c>
      <c r="K220" s="299" t="s">
        <v>104</v>
      </c>
      <c r="L220" s="302">
        <v>126</v>
      </c>
      <c r="M220" s="302">
        <v>126</v>
      </c>
      <c r="N220" s="300">
        <f>M220/L220*100</f>
        <v>100</v>
      </c>
      <c r="O220" s="152">
        <f>ROUND(L220-(L220*10/100),0)</f>
        <v>113</v>
      </c>
      <c r="P220" s="146">
        <f>ROUND(L220+(L220*10/100),0)</f>
        <v>139</v>
      </c>
      <c r="Q220" s="223" t="s">
        <v>186</v>
      </c>
      <c r="R220" s="14"/>
    </row>
    <row r="221" spans="1:18" ht="13.5">
      <c r="A221" s="75"/>
      <c r="B221" s="76"/>
      <c r="C221" s="51"/>
      <c r="D221" s="57"/>
      <c r="E221" s="30"/>
      <c r="F221" s="57"/>
      <c r="G221" s="247"/>
      <c r="H221" s="309"/>
      <c r="I221" s="159"/>
      <c r="J221" s="284"/>
      <c r="K221" s="299" t="s">
        <v>159</v>
      </c>
      <c r="L221" s="146">
        <v>14848</v>
      </c>
      <c r="M221" s="146">
        <v>14848</v>
      </c>
      <c r="N221" s="300">
        <f>M221/L221*100</f>
        <v>100</v>
      </c>
      <c r="O221" s="152">
        <f>ROUND(L221-(L221*10/100),0)</f>
        <v>13363</v>
      </c>
      <c r="P221" s="146">
        <f>ROUND(L221+(L221*10/100),0)</f>
        <v>16333</v>
      </c>
      <c r="Q221" s="223" t="s">
        <v>186</v>
      </c>
      <c r="R221" s="14"/>
    </row>
    <row r="222" spans="1:18" ht="13.5">
      <c r="A222" s="75"/>
      <c r="B222" s="76"/>
      <c r="C222" s="51"/>
      <c r="D222" s="57"/>
      <c r="E222" s="30"/>
      <c r="F222" s="57"/>
      <c r="G222" s="247"/>
      <c r="H222" s="309"/>
      <c r="I222" s="304" t="s">
        <v>160</v>
      </c>
      <c r="J222" s="305"/>
      <c r="K222" s="306" t="s">
        <v>104</v>
      </c>
      <c r="L222" s="315">
        <f>L218+L220</f>
        <v>139</v>
      </c>
      <c r="M222" s="315">
        <f>M218+M220</f>
        <v>139</v>
      </c>
      <c r="N222" s="300">
        <f>M222/L222*100</f>
        <v>100</v>
      </c>
      <c r="O222" s="152">
        <f>ROUND(L222-(L222*10/100),0)</f>
        <v>125</v>
      </c>
      <c r="P222" s="146">
        <f>ROUND(L222+(L222*10/100),0)</f>
        <v>153</v>
      </c>
      <c r="Q222" s="223" t="s">
        <v>186</v>
      </c>
      <c r="R222" s="14"/>
    </row>
    <row r="223" spans="1:18" ht="14.25" thickBot="1">
      <c r="A223" s="85"/>
      <c r="B223" s="108"/>
      <c r="C223" s="53"/>
      <c r="D223" s="58"/>
      <c r="E223" s="32"/>
      <c r="F223" s="58"/>
      <c r="G223" s="167"/>
      <c r="H223" s="311"/>
      <c r="I223" s="291"/>
      <c r="J223" s="292"/>
      <c r="K223" s="312" t="s">
        <v>159</v>
      </c>
      <c r="L223" s="313">
        <f>L219+L221</f>
        <v>15715</v>
      </c>
      <c r="M223" s="313">
        <f>M219+M221</f>
        <v>15715</v>
      </c>
      <c r="N223" s="314">
        <f>M223/L223*100</f>
        <v>100</v>
      </c>
      <c r="O223" s="172">
        <f>ROUND(L223-(L223*10/100),0)</f>
        <v>14144</v>
      </c>
      <c r="P223" s="173">
        <f>ROUND(L223+(L223*10/100),0)</f>
        <v>17287</v>
      </c>
      <c r="Q223" s="174" t="s">
        <v>186</v>
      </c>
      <c r="R223" s="14"/>
    </row>
    <row r="224" spans="1:18" ht="18.75" customHeight="1">
      <c r="A224" s="110">
        <v>20</v>
      </c>
      <c r="B224" s="76" t="s">
        <v>139</v>
      </c>
      <c r="C224" s="49">
        <v>775</v>
      </c>
      <c r="D224" s="30">
        <v>15118151</v>
      </c>
      <c r="E224" s="28">
        <v>17266774.86</v>
      </c>
      <c r="F224" s="30">
        <v>16351882.73</v>
      </c>
      <c r="G224" s="247" t="s">
        <v>106</v>
      </c>
      <c r="H224" s="247" t="s">
        <v>161</v>
      </c>
      <c r="I224" s="247" t="s">
        <v>152</v>
      </c>
      <c r="J224" s="247" t="s">
        <v>105</v>
      </c>
      <c r="K224" s="138" t="s">
        <v>104</v>
      </c>
      <c r="L224" s="163">
        <v>25</v>
      </c>
      <c r="M224" s="163">
        <v>25</v>
      </c>
      <c r="N224" s="177">
        <f>M224/L224*100</f>
        <v>100</v>
      </c>
      <c r="O224" s="239">
        <f>ROUND(L224-(L224*10/100),0)</f>
        <v>23</v>
      </c>
      <c r="P224" s="139">
        <f>ROUND(L224+(L224*10/100),0)</f>
        <v>28</v>
      </c>
      <c r="Q224" s="143" t="s">
        <v>186</v>
      </c>
      <c r="R224" s="14"/>
    </row>
    <row r="225" spans="1:18" ht="16.5" customHeight="1">
      <c r="A225" s="110"/>
      <c r="B225" s="76"/>
      <c r="C225" s="51"/>
      <c r="D225" s="30"/>
      <c r="E225" s="30"/>
      <c r="F225" s="30"/>
      <c r="G225" s="247"/>
      <c r="H225" s="247"/>
      <c r="I225" s="159"/>
      <c r="J225" s="159"/>
      <c r="K225" s="299" t="s">
        <v>159</v>
      </c>
      <c r="L225" s="146">
        <v>2642</v>
      </c>
      <c r="M225" s="146">
        <v>2642</v>
      </c>
      <c r="N225" s="300">
        <f>M225/L225*100</f>
        <v>100</v>
      </c>
      <c r="O225" s="152">
        <f>ROUND(L225-(L225*10/100),0)</f>
        <v>2378</v>
      </c>
      <c r="P225" s="222">
        <f>ROUND(L225+(L225*10/100),0)</f>
        <v>2906</v>
      </c>
      <c r="Q225" s="223" t="s">
        <v>186</v>
      </c>
      <c r="R225" s="14"/>
    </row>
    <row r="226" spans="1:18" ht="20.25" customHeight="1">
      <c r="A226" s="110"/>
      <c r="B226" s="76"/>
      <c r="C226" s="51"/>
      <c r="D226" s="30"/>
      <c r="E226" s="30"/>
      <c r="F226" s="30"/>
      <c r="G226" s="247"/>
      <c r="H226" s="247"/>
      <c r="I226" s="247" t="s">
        <v>152</v>
      </c>
      <c r="J226" s="247" t="s">
        <v>101</v>
      </c>
      <c r="K226" s="138" t="s">
        <v>104</v>
      </c>
      <c r="L226" s="163">
        <v>115</v>
      </c>
      <c r="M226" s="163">
        <v>115</v>
      </c>
      <c r="N226" s="300">
        <f>M226/L226*100</f>
        <v>100</v>
      </c>
      <c r="O226" s="239">
        <f>ROUND(L226-(L226*10/100),0)</f>
        <v>104</v>
      </c>
      <c r="P226" s="139">
        <f>ROUND(L226+(L226*10/100),0)</f>
        <v>127</v>
      </c>
      <c r="Q226" s="147" t="s">
        <v>186</v>
      </c>
      <c r="R226" s="14"/>
    </row>
    <row r="227" spans="1:18" ht="16.5" customHeight="1">
      <c r="A227" s="110"/>
      <c r="B227" s="76"/>
      <c r="C227" s="51"/>
      <c r="D227" s="30"/>
      <c r="E227" s="30"/>
      <c r="F227" s="30"/>
      <c r="G227" s="247"/>
      <c r="H227" s="247"/>
      <c r="I227" s="247"/>
      <c r="J227" s="247"/>
      <c r="K227" s="299" t="s">
        <v>159</v>
      </c>
      <c r="L227" s="146">
        <v>12740</v>
      </c>
      <c r="M227" s="146">
        <v>12740</v>
      </c>
      <c r="N227" s="300">
        <f>M227/L227*100</f>
        <v>100</v>
      </c>
      <c r="O227" s="152">
        <f>ROUND(L227-(L227*10/100),0)</f>
        <v>11466</v>
      </c>
      <c r="P227" s="222">
        <f>ROUND(L227+(L227*10/100),0)</f>
        <v>14014</v>
      </c>
      <c r="Q227" s="223" t="s">
        <v>186</v>
      </c>
      <c r="R227" s="14"/>
    </row>
    <row r="228" spans="1:18" ht="13.5">
      <c r="A228" s="110"/>
      <c r="B228" s="76"/>
      <c r="C228" s="51"/>
      <c r="D228" s="30"/>
      <c r="E228" s="30"/>
      <c r="F228" s="30"/>
      <c r="G228" s="247"/>
      <c r="H228" s="247"/>
      <c r="I228" s="304" t="s">
        <v>160</v>
      </c>
      <c r="J228" s="305"/>
      <c r="K228" s="306" t="s">
        <v>104</v>
      </c>
      <c r="L228" s="315">
        <f>L224+L226</f>
        <v>140</v>
      </c>
      <c r="M228" s="315">
        <f>M224+M226</f>
        <v>140</v>
      </c>
      <c r="N228" s="300">
        <f>M228/L228*100</f>
        <v>100</v>
      </c>
      <c r="O228" s="152">
        <f>ROUND(L228-(L228*10/100),0)</f>
        <v>126</v>
      </c>
      <c r="P228" s="222">
        <f>ROUND(L228+(L228*10/100),0)</f>
        <v>154</v>
      </c>
      <c r="Q228" s="223" t="s">
        <v>186</v>
      </c>
      <c r="R228" s="14"/>
    </row>
    <row r="229" spans="1:18" ht="13.5">
      <c r="A229" s="110"/>
      <c r="B229" s="76"/>
      <c r="C229" s="51"/>
      <c r="D229" s="30"/>
      <c r="E229" s="30"/>
      <c r="F229" s="30"/>
      <c r="G229" s="247"/>
      <c r="H229" s="159"/>
      <c r="I229" s="289"/>
      <c r="J229" s="290"/>
      <c r="K229" s="306" t="s">
        <v>159</v>
      </c>
      <c r="L229" s="307">
        <f>L225+L227</f>
        <v>15382</v>
      </c>
      <c r="M229" s="307">
        <f>M225+M227</f>
        <v>15382</v>
      </c>
      <c r="N229" s="300">
        <f>M229/L229*100</f>
        <v>100</v>
      </c>
      <c r="O229" s="152">
        <f>ROUND(L229-(L229*10/100),0)</f>
        <v>13844</v>
      </c>
      <c r="P229" s="222">
        <f>ROUND(L229+(L229*10/100),0)</f>
        <v>16920</v>
      </c>
      <c r="Q229" s="223" t="s">
        <v>186</v>
      </c>
      <c r="R229" s="14"/>
    </row>
    <row r="230" spans="1:18" ht="13.5">
      <c r="A230" s="110"/>
      <c r="B230" s="76"/>
      <c r="C230" s="51"/>
      <c r="D230" s="30"/>
      <c r="E230" s="30"/>
      <c r="F230" s="30"/>
      <c r="G230" s="301" t="s">
        <v>102</v>
      </c>
      <c r="H230" s="308" t="s">
        <v>161</v>
      </c>
      <c r="I230" s="247" t="s">
        <v>103</v>
      </c>
      <c r="J230" s="247" t="s">
        <v>105</v>
      </c>
      <c r="K230" s="138" t="s">
        <v>104</v>
      </c>
      <c r="L230" s="163">
        <v>25</v>
      </c>
      <c r="M230" s="163">
        <v>25</v>
      </c>
      <c r="N230" s="300">
        <f>M230/L230*100</f>
        <v>100</v>
      </c>
      <c r="O230" s="152">
        <f>ROUND(L230-(L230*10/100),0)</f>
        <v>23</v>
      </c>
      <c r="P230" s="222">
        <f>ROUND(L230+(L230*10/100),0)</f>
        <v>28</v>
      </c>
      <c r="Q230" s="223" t="s">
        <v>186</v>
      </c>
      <c r="R230" s="14"/>
    </row>
    <row r="231" spans="1:18" ht="13.5">
      <c r="A231" s="110"/>
      <c r="B231" s="76"/>
      <c r="C231" s="51"/>
      <c r="D231" s="30"/>
      <c r="E231" s="30"/>
      <c r="F231" s="30"/>
      <c r="G231" s="247"/>
      <c r="H231" s="309"/>
      <c r="I231" s="159"/>
      <c r="J231" s="159"/>
      <c r="K231" s="299" t="s">
        <v>159</v>
      </c>
      <c r="L231" s="146">
        <v>2642</v>
      </c>
      <c r="M231" s="146">
        <v>2642</v>
      </c>
      <c r="N231" s="300">
        <f>M231/L231*100</f>
        <v>100</v>
      </c>
      <c r="O231" s="152">
        <f>ROUND(L231-(L231*10/100),0)</f>
        <v>2378</v>
      </c>
      <c r="P231" s="222">
        <f>ROUND(L231+(L231*10/100),0)</f>
        <v>2906</v>
      </c>
      <c r="Q231" s="223" t="s">
        <v>186</v>
      </c>
      <c r="R231" s="14"/>
    </row>
    <row r="232" spans="1:18" ht="13.5">
      <c r="A232" s="110"/>
      <c r="B232" s="76"/>
      <c r="C232" s="51"/>
      <c r="D232" s="30"/>
      <c r="E232" s="30"/>
      <c r="F232" s="30"/>
      <c r="G232" s="247"/>
      <c r="H232" s="309"/>
      <c r="I232" s="247" t="s">
        <v>103</v>
      </c>
      <c r="J232" s="247" t="s">
        <v>101</v>
      </c>
      <c r="K232" s="138" t="s">
        <v>104</v>
      </c>
      <c r="L232" s="163">
        <v>115</v>
      </c>
      <c r="M232" s="163">
        <v>115</v>
      </c>
      <c r="N232" s="300">
        <f>M232/L232*100</f>
        <v>100</v>
      </c>
      <c r="O232" s="152">
        <f>ROUND(L232-(L232*10/100),0)</f>
        <v>104</v>
      </c>
      <c r="P232" s="222">
        <f>ROUND(L232+(L232*10/100),0)</f>
        <v>127</v>
      </c>
      <c r="Q232" s="223" t="s">
        <v>186</v>
      </c>
      <c r="R232" s="14"/>
    </row>
    <row r="233" spans="1:18" ht="13.5">
      <c r="A233" s="110"/>
      <c r="B233" s="76"/>
      <c r="C233" s="51"/>
      <c r="D233" s="30"/>
      <c r="E233" s="30"/>
      <c r="F233" s="30"/>
      <c r="G233" s="247"/>
      <c r="H233" s="309"/>
      <c r="I233" s="159"/>
      <c r="J233" s="159"/>
      <c r="K233" s="299" t="s">
        <v>159</v>
      </c>
      <c r="L233" s="146">
        <v>12740</v>
      </c>
      <c r="M233" s="146">
        <v>12740</v>
      </c>
      <c r="N233" s="300">
        <f>M233/L233*100</f>
        <v>100</v>
      </c>
      <c r="O233" s="152">
        <f>ROUND(L233-(L233*10/100),0)</f>
        <v>11466</v>
      </c>
      <c r="P233" s="222">
        <f>ROUND(L233+(L233*10/100),0)</f>
        <v>14014</v>
      </c>
      <c r="Q233" s="223" t="s">
        <v>186</v>
      </c>
      <c r="R233" s="14"/>
    </row>
    <row r="234" spans="1:18" ht="13.5">
      <c r="A234" s="110"/>
      <c r="B234" s="76"/>
      <c r="C234" s="51"/>
      <c r="D234" s="30"/>
      <c r="E234" s="30"/>
      <c r="F234" s="30"/>
      <c r="G234" s="247"/>
      <c r="H234" s="309"/>
      <c r="I234" s="304" t="s">
        <v>160</v>
      </c>
      <c r="J234" s="305"/>
      <c r="K234" s="306" t="s">
        <v>104</v>
      </c>
      <c r="L234" s="315">
        <f>L230+L232</f>
        <v>140</v>
      </c>
      <c r="M234" s="315">
        <f>M230+M232</f>
        <v>140</v>
      </c>
      <c r="N234" s="300">
        <f>M234/L234*100</f>
        <v>100</v>
      </c>
      <c r="O234" s="152">
        <f>ROUND(L234-(L234*10/100),0)</f>
        <v>126</v>
      </c>
      <c r="P234" s="222">
        <f>ROUND(L234+(L234*10/100),0)</f>
        <v>154</v>
      </c>
      <c r="Q234" s="223" t="s">
        <v>186</v>
      </c>
      <c r="R234" s="14"/>
    </row>
    <row r="235" spans="1:18" ht="14.25" thickBot="1">
      <c r="A235" s="111"/>
      <c r="B235" s="108"/>
      <c r="C235" s="53"/>
      <c r="D235" s="32"/>
      <c r="E235" s="32"/>
      <c r="F235" s="32"/>
      <c r="G235" s="167"/>
      <c r="H235" s="311"/>
      <c r="I235" s="291"/>
      <c r="J235" s="292"/>
      <c r="K235" s="312" t="s">
        <v>159</v>
      </c>
      <c r="L235" s="321">
        <f>L231+L233</f>
        <v>15382</v>
      </c>
      <c r="M235" s="321">
        <f>M231+M233</f>
        <v>15382</v>
      </c>
      <c r="N235" s="314">
        <f>M235/L235*100</f>
        <v>100</v>
      </c>
      <c r="O235" s="172">
        <f>ROUND(L235-(L235*10/100),0)</f>
        <v>13844</v>
      </c>
      <c r="P235" s="229">
        <f>ROUND(L235+(L235*10/100),0)</f>
        <v>16920</v>
      </c>
      <c r="Q235" s="174" t="s">
        <v>186</v>
      </c>
      <c r="R235" s="14"/>
    </row>
    <row r="236" spans="1:18" ht="24" customHeight="1">
      <c r="A236" s="75">
        <v>21</v>
      </c>
      <c r="B236" s="76" t="s">
        <v>138</v>
      </c>
      <c r="C236" s="49">
        <v>775</v>
      </c>
      <c r="D236" s="30">
        <v>10852685</v>
      </c>
      <c r="E236" s="28">
        <v>12433474.57</v>
      </c>
      <c r="F236" s="30">
        <v>11482903.61</v>
      </c>
      <c r="G236" s="247" t="s">
        <v>106</v>
      </c>
      <c r="H236" s="247" t="s">
        <v>161</v>
      </c>
      <c r="I236" s="247" t="s">
        <v>152</v>
      </c>
      <c r="J236" s="247" t="s">
        <v>105</v>
      </c>
      <c r="K236" s="138" t="s">
        <v>104</v>
      </c>
      <c r="L236" s="163">
        <v>14</v>
      </c>
      <c r="M236" s="163">
        <v>14</v>
      </c>
      <c r="N236" s="177">
        <f>M236/L236*100</f>
        <v>100</v>
      </c>
      <c r="O236" s="239">
        <f>ROUND(L236-(L236*10/100),0)</f>
        <v>13</v>
      </c>
      <c r="P236" s="219">
        <f>ROUND(L236+(L236*10/100),0)</f>
        <v>15</v>
      </c>
      <c r="Q236" s="143" t="s">
        <v>186</v>
      </c>
      <c r="R236" s="14"/>
    </row>
    <row r="237" spans="1:18" ht="18" customHeight="1">
      <c r="A237" s="75"/>
      <c r="B237" s="76"/>
      <c r="C237" s="51"/>
      <c r="D237" s="30"/>
      <c r="E237" s="30"/>
      <c r="F237" s="30"/>
      <c r="G237" s="247"/>
      <c r="H237" s="247"/>
      <c r="I237" s="159"/>
      <c r="J237" s="159"/>
      <c r="K237" s="299" t="s">
        <v>159</v>
      </c>
      <c r="L237" s="146">
        <v>1448</v>
      </c>
      <c r="M237" s="146">
        <v>1448</v>
      </c>
      <c r="N237" s="300">
        <f>M237/L237*100</f>
        <v>100</v>
      </c>
      <c r="O237" s="152">
        <f>ROUND(L237-(L237*10/100),0)</f>
        <v>1303</v>
      </c>
      <c r="P237" s="146">
        <f>ROUND(L237+(L237*10/100),0)</f>
        <v>1593</v>
      </c>
      <c r="Q237" s="223" t="s">
        <v>186</v>
      </c>
      <c r="R237" s="14"/>
    </row>
    <row r="238" spans="1:18" ht="13.5">
      <c r="A238" s="75"/>
      <c r="B238" s="76"/>
      <c r="C238" s="51"/>
      <c r="D238" s="30"/>
      <c r="E238" s="30"/>
      <c r="F238" s="30"/>
      <c r="G238" s="247"/>
      <c r="H238" s="247"/>
      <c r="I238" s="247" t="s">
        <v>152</v>
      </c>
      <c r="J238" s="247" t="s">
        <v>101</v>
      </c>
      <c r="K238" s="138" t="s">
        <v>104</v>
      </c>
      <c r="L238" s="163">
        <v>60</v>
      </c>
      <c r="M238" s="163">
        <v>60</v>
      </c>
      <c r="N238" s="300">
        <f>M238/L238*100</f>
        <v>100</v>
      </c>
      <c r="O238" s="239">
        <f>ROUND(L238-(L238*10/100),0)</f>
        <v>54</v>
      </c>
      <c r="P238" s="139">
        <f>ROUND(L238+(L238*10/100),0)</f>
        <v>66</v>
      </c>
      <c r="Q238" s="147" t="s">
        <v>186</v>
      </c>
      <c r="R238" s="14"/>
    </row>
    <row r="239" spans="1:18" ht="13.5">
      <c r="A239" s="75"/>
      <c r="B239" s="76"/>
      <c r="C239" s="51"/>
      <c r="D239" s="30"/>
      <c r="E239" s="30"/>
      <c r="F239" s="30"/>
      <c r="G239" s="247"/>
      <c r="H239" s="247"/>
      <c r="I239" s="159"/>
      <c r="J239" s="159"/>
      <c r="K239" s="299" t="s">
        <v>159</v>
      </c>
      <c r="L239" s="146">
        <v>7706</v>
      </c>
      <c r="M239" s="146">
        <v>7706</v>
      </c>
      <c r="N239" s="300">
        <f>M239/L239*100</f>
        <v>100</v>
      </c>
      <c r="O239" s="152">
        <f>ROUND(L239-(L239*10/100),0)</f>
        <v>6935</v>
      </c>
      <c r="P239" s="146">
        <f>ROUND(L239+(L239*10/100),0)</f>
        <v>8477</v>
      </c>
      <c r="Q239" s="223" t="s">
        <v>186</v>
      </c>
      <c r="R239" s="14"/>
    </row>
    <row r="240" spans="1:18" ht="13.5">
      <c r="A240" s="75"/>
      <c r="B240" s="76"/>
      <c r="C240" s="51"/>
      <c r="D240" s="30"/>
      <c r="E240" s="30"/>
      <c r="F240" s="30"/>
      <c r="G240" s="247"/>
      <c r="H240" s="247"/>
      <c r="I240" s="304" t="s">
        <v>160</v>
      </c>
      <c r="J240" s="305"/>
      <c r="K240" s="306" t="s">
        <v>104</v>
      </c>
      <c r="L240" s="315">
        <f>L236+L238</f>
        <v>74</v>
      </c>
      <c r="M240" s="315">
        <f>M236+M238</f>
        <v>74</v>
      </c>
      <c r="N240" s="300">
        <f>M240/L240*100</f>
        <v>100</v>
      </c>
      <c r="O240" s="152">
        <f>ROUND(L240-(L240*10/100),0)</f>
        <v>67</v>
      </c>
      <c r="P240" s="146">
        <f>ROUND(L240+(L240*10/100),0)</f>
        <v>81</v>
      </c>
      <c r="Q240" s="223" t="s">
        <v>186</v>
      </c>
      <c r="R240" s="14"/>
    </row>
    <row r="241" spans="1:18" ht="13.5">
      <c r="A241" s="75"/>
      <c r="B241" s="76"/>
      <c r="C241" s="51"/>
      <c r="D241" s="30"/>
      <c r="E241" s="30"/>
      <c r="F241" s="30"/>
      <c r="G241" s="159"/>
      <c r="H241" s="159"/>
      <c r="I241" s="289"/>
      <c r="J241" s="290"/>
      <c r="K241" s="306" t="s">
        <v>159</v>
      </c>
      <c r="L241" s="307">
        <f>L237+L239</f>
        <v>9154</v>
      </c>
      <c r="M241" s="307">
        <f>M237+M239</f>
        <v>9154</v>
      </c>
      <c r="N241" s="300">
        <f>M241/L241*100</f>
        <v>100</v>
      </c>
      <c r="O241" s="152">
        <f>ROUND(L241-(L241*10/100),0)</f>
        <v>8239</v>
      </c>
      <c r="P241" s="146">
        <f>ROUND(L241+(L241*10/100),0)</f>
        <v>10069</v>
      </c>
      <c r="Q241" s="223" t="s">
        <v>186</v>
      </c>
      <c r="R241" s="14"/>
    </row>
    <row r="242" spans="1:18" ht="12.75" customHeight="1">
      <c r="A242" s="75"/>
      <c r="B242" s="76"/>
      <c r="C242" s="51"/>
      <c r="D242" s="30"/>
      <c r="E242" s="30"/>
      <c r="F242" s="30"/>
      <c r="G242" s="301" t="s">
        <v>102</v>
      </c>
      <c r="H242" s="308" t="s">
        <v>161</v>
      </c>
      <c r="I242" s="301" t="s">
        <v>103</v>
      </c>
      <c r="J242" s="247" t="s">
        <v>105</v>
      </c>
      <c r="K242" s="138" t="s">
        <v>104</v>
      </c>
      <c r="L242" s="163">
        <v>14</v>
      </c>
      <c r="M242" s="163">
        <v>14</v>
      </c>
      <c r="N242" s="300">
        <f>M242/L242*100</f>
        <v>100</v>
      </c>
      <c r="O242" s="152">
        <f>ROUND(L242-(L242*10/100),0)</f>
        <v>13</v>
      </c>
      <c r="P242" s="146">
        <f>ROUND(L242+(L242*10/100),0)</f>
        <v>15</v>
      </c>
      <c r="Q242" s="223" t="s">
        <v>186</v>
      </c>
      <c r="R242" s="14"/>
    </row>
    <row r="243" spans="1:18" ht="13.5">
      <c r="A243" s="75"/>
      <c r="B243" s="76"/>
      <c r="C243" s="51"/>
      <c r="D243" s="30"/>
      <c r="E243" s="30"/>
      <c r="F243" s="30"/>
      <c r="G243" s="247"/>
      <c r="H243" s="309"/>
      <c r="I243" s="159"/>
      <c r="J243" s="159"/>
      <c r="K243" s="299" t="s">
        <v>159</v>
      </c>
      <c r="L243" s="302">
        <v>1448</v>
      </c>
      <c r="M243" s="302">
        <v>1448</v>
      </c>
      <c r="N243" s="300">
        <f>M243/L243*100</f>
        <v>100</v>
      </c>
      <c r="O243" s="152">
        <f>ROUND(L243-(L243*10/100),0)</f>
        <v>1303</v>
      </c>
      <c r="P243" s="146">
        <f>ROUND(L243+(L243*10/100),0)</f>
        <v>1593</v>
      </c>
      <c r="Q243" s="223" t="s">
        <v>186</v>
      </c>
      <c r="R243" s="14"/>
    </row>
    <row r="244" spans="1:18" ht="13.5">
      <c r="A244" s="75"/>
      <c r="B244" s="76"/>
      <c r="C244" s="51"/>
      <c r="D244" s="30"/>
      <c r="E244" s="30"/>
      <c r="F244" s="30"/>
      <c r="G244" s="247"/>
      <c r="H244" s="309"/>
      <c r="I244" s="301" t="s">
        <v>103</v>
      </c>
      <c r="J244" s="301" t="s">
        <v>101</v>
      </c>
      <c r="K244" s="299" t="s">
        <v>104</v>
      </c>
      <c r="L244" s="302">
        <v>58</v>
      </c>
      <c r="M244" s="302">
        <v>58</v>
      </c>
      <c r="N244" s="300">
        <f>M244/L244*100</f>
        <v>100</v>
      </c>
      <c r="O244" s="152">
        <f>ROUND(L244-(L244*10/100),0)</f>
        <v>52</v>
      </c>
      <c r="P244" s="146">
        <f>ROUND(L244+(L244*10/100),0)</f>
        <v>64</v>
      </c>
      <c r="Q244" s="223" t="s">
        <v>186</v>
      </c>
      <c r="R244" s="14"/>
    </row>
    <row r="245" spans="1:18" ht="13.5">
      <c r="A245" s="75"/>
      <c r="B245" s="76"/>
      <c r="C245" s="51"/>
      <c r="D245" s="30"/>
      <c r="E245" s="30"/>
      <c r="F245" s="30"/>
      <c r="G245" s="247"/>
      <c r="H245" s="309"/>
      <c r="I245" s="159"/>
      <c r="J245" s="159"/>
      <c r="K245" s="299" t="s">
        <v>159</v>
      </c>
      <c r="L245" s="146">
        <v>7565</v>
      </c>
      <c r="M245" s="146">
        <v>7565</v>
      </c>
      <c r="N245" s="300">
        <f>M245/L245*100</f>
        <v>100</v>
      </c>
      <c r="O245" s="152">
        <f>ROUND(L245-(L245*10/100),0)</f>
        <v>6809</v>
      </c>
      <c r="P245" s="146">
        <f>ROUND(L245+(L245*10/100),0)</f>
        <v>8322</v>
      </c>
      <c r="Q245" s="223" t="s">
        <v>186</v>
      </c>
      <c r="R245" s="14"/>
    </row>
    <row r="246" spans="1:18" ht="13.5">
      <c r="A246" s="75"/>
      <c r="B246" s="76"/>
      <c r="C246" s="51"/>
      <c r="D246" s="30"/>
      <c r="E246" s="30"/>
      <c r="F246" s="30"/>
      <c r="G246" s="247"/>
      <c r="H246" s="309"/>
      <c r="I246" s="301" t="s">
        <v>99</v>
      </c>
      <c r="J246" s="301" t="s">
        <v>101</v>
      </c>
      <c r="K246" s="138" t="s">
        <v>104</v>
      </c>
      <c r="L246" s="302">
        <v>2</v>
      </c>
      <c r="M246" s="302">
        <v>2</v>
      </c>
      <c r="N246" s="300">
        <f>M246/L246*100</f>
        <v>100</v>
      </c>
      <c r="O246" s="152">
        <f>ROUND(L246-(L246*10/100),0)</f>
        <v>2</v>
      </c>
      <c r="P246" s="146">
        <f>ROUND(L246+(L246*10/100),0)</f>
        <v>2</v>
      </c>
      <c r="Q246" s="223" t="s">
        <v>186</v>
      </c>
      <c r="R246" s="14"/>
    </row>
    <row r="247" spans="1:18" ht="13.5">
      <c r="A247" s="75"/>
      <c r="B247" s="76"/>
      <c r="C247" s="51"/>
      <c r="D247" s="30"/>
      <c r="E247" s="30"/>
      <c r="F247" s="30"/>
      <c r="G247" s="247"/>
      <c r="H247" s="309"/>
      <c r="I247" s="159"/>
      <c r="J247" s="159"/>
      <c r="K247" s="299" t="s">
        <v>159</v>
      </c>
      <c r="L247" s="284">
        <v>141</v>
      </c>
      <c r="M247" s="284">
        <v>141</v>
      </c>
      <c r="N247" s="300">
        <f>M247/L247*100</f>
        <v>100</v>
      </c>
      <c r="O247" s="152">
        <f>ROUND(L247-(L247*10/100),0)</f>
        <v>127</v>
      </c>
      <c r="P247" s="146">
        <f>ROUND(L247+(L247*10/100),0)</f>
        <v>155</v>
      </c>
      <c r="Q247" s="223" t="s">
        <v>186</v>
      </c>
      <c r="R247" s="14"/>
    </row>
    <row r="248" spans="1:18" ht="13.5">
      <c r="A248" s="75"/>
      <c r="B248" s="76"/>
      <c r="C248" s="51"/>
      <c r="D248" s="30"/>
      <c r="E248" s="30"/>
      <c r="F248" s="30"/>
      <c r="G248" s="247"/>
      <c r="H248" s="309"/>
      <c r="I248" s="304" t="s">
        <v>160</v>
      </c>
      <c r="J248" s="305"/>
      <c r="K248" s="306" t="s">
        <v>104</v>
      </c>
      <c r="L248" s="315">
        <f>L242+L244+L246</f>
        <v>74</v>
      </c>
      <c r="M248" s="315">
        <f>M242+M244+M246</f>
        <v>74</v>
      </c>
      <c r="N248" s="300">
        <f>M248/L248*100</f>
        <v>100</v>
      </c>
      <c r="O248" s="152">
        <f>ROUND(L248-(L248*10/100),0)</f>
        <v>67</v>
      </c>
      <c r="P248" s="146">
        <f>ROUND(L248+(L248*10/100),0)</f>
        <v>81</v>
      </c>
      <c r="Q248" s="223" t="s">
        <v>186</v>
      </c>
      <c r="R248" s="14"/>
    </row>
    <row r="249" spans="1:18" ht="14.25" thickBot="1">
      <c r="A249" s="85"/>
      <c r="B249" s="108"/>
      <c r="C249" s="53"/>
      <c r="D249" s="32"/>
      <c r="E249" s="32"/>
      <c r="F249" s="32"/>
      <c r="G249" s="167"/>
      <c r="H249" s="311"/>
      <c r="I249" s="291"/>
      <c r="J249" s="292"/>
      <c r="K249" s="312" t="s">
        <v>159</v>
      </c>
      <c r="L249" s="313">
        <f>L243+L245+L247</f>
        <v>9154</v>
      </c>
      <c r="M249" s="313">
        <f>M243+M245+M247</f>
        <v>9154</v>
      </c>
      <c r="N249" s="314">
        <f>M249/L249*100</f>
        <v>100</v>
      </c>
      <c r="O249" s="172">
        <f>ROUND(L249-(L249*10/100),0)</f>
        <v>8239</v>
      </c>
      <c r="P249" s="173">
        <f>ROUND(L249+(L249*10/100),0)</f>
        <v>10069</v>
      </c>
      <c r="Q249" s="174" t="s">
        <v>186</v>
      </c>
      <c r="R249" s="14"/>
    </row>
    <row r="250" spans="1:18" ht="24" customHeight="1">
      <c r="A250" s="73">
        <v>22</v>
      </c>
      <c r="B250" s="76" t="s">
        <v>122</v>
      </c>
      <c r="C250" s="49">
        <v>775</v>
      </c>
      <c r="D250" s="57">
        <v>31657486</v>
      </c>
      <c r="E250" s="28">
        <v>34617617.03</v>
      </c>
      <c r="F250" s="57">
        <v>33326481.92</v>
      </c>
      <c r="G250" s="247" t="s">
        <v>106</v>
      </c>
      <c r="H250" s="247" t="s">
        <v>161</v>
      </c>
      <c r="I250" s="247" t="s">
        <v>152</v>
      </c>
      <c r="J250" s="247" t="s">
        <v>105</v>
      </c>
      <c r="K250" s="138" t="s">
        <v>104</v>
      </c>
      <c r="L250" s="163">
        <v>69</v>
      </c>
      <c r="M250" s="163">
        <v>69</v>
      </c>
      <c r="N250" s="177">
        <f>M250/L250*100</f>
        <v>100</v>
      </c>
      <c r="O250" s="239">
        <f>ROUND(L250-(L250*10/100),0)</f>
        <v>62</v>
      </c>
      <c r="P250" s="139">
        <f>ROUND(L250+(L250*10/100),0)</f>
        <v>76</v>
      </c>
      <c r="Q250" s="143" t="s">
        <v>186</v>
      </c>
      <c r="R250" s="14"/>
    </row>
    <row r="251" spans="1:18" ht="24" customHeight="1">
      <c r="A251" s="75"/>
      <c r="B251" s="76"/>
      <c r="C251" s="51"/>
      <c r="D251" s="57"/>
      <c r="E251" s="30"/>
      <c r="F251" s="57"/>
      <c r="G251" s="247"/>
      <c r="H251" s="247"/>
      <c r="I251" s="159"/>
      <c r="J251" s="159"/>
      <c r="K251" s="299" t="s">
        <v>159</v>
      </c>
      <c r="L251" s="146">
        <v>6347</v>
      </c>
      <c r="M251" s="146">
        <v>6347</v>
      </c>
      <c r="N251" s="300">
        <f>M251/L251*100</f>
        <v>100</v>
      </c>
      <c r="O251" s="152">
        <f>ROUND(L251-(L251*10/100),0)</f>
        <v>5712</v>
      </c>
      <c r="P251" s="222">
        <f>ROUND(L251+(L251*10/100),0)</f>
        <v>6982</v>
      </c>
      <c r="Q251" s="223" t="s">
        <v>186</v>
      </c>
      <c r="R251" s="14"/>
    </row>
    <row r="252" spans="1:18" ht="13.5">
      <c r="A252" s="75"/>
      <c r="B252" s="76"/>
      <c r="C252" s="51"/>
      <c r="D252" s="57"/>
      <c r="E252" s="30"/>
      <c r="F252" s="57"/>
      <c r="G252" s="247"/>
      <c r="H252" s="247"/>
      <c r="I252" s="247" t="s">
        <v>152</v>
      </c>
      <c r="J252" s="301" t="s">
        <v>101</v>
      </c>
      <c r="K252" s="138" t="s">
        <v>104</v>
      </c>
      <c r="L252" s="302">
        <v>241</v>
      </c>
      <c r="M252" s="302">
        <v>241</v>
      </c>
      <c r="N252" s="300">
        <f>M252/L252*100</f>
        <v>100</v>
      </c>
      <c r="O252" s="152">
        <f>ROUND(L252-(L252*10/100),0)</f>
        <v>217</v>
      </c>
      <c r="P252" s="222">
        <f>ROUND(L252+(L252*10/100),0)</f>
        <v>265</v>
      </c>
      <c r="Q252" s="223" t="s">
        <v>186</v>
      </c>
      <c r="R252" s="14"/>
    </row>
    <row r="253" spans="1:18" ht="13.5">
      <c r="A253" s="75"/>
      <c r="B253" s="76"/>
      <c r="C253" s="51"/>
      <c r="D253" s="57"/>
      <c r="E253" s="30"/>
      <c r="F253" s="57"/>
      <c r="G253" s="247"/>
      <c r="H253" s="247"/>
      <c r="I253" s="247"/>
      <c r="J253" s="159"/>
      <c r="K253" s="299" t="s">
        <v>159</v>
      </c>
      <c r="L253" s="146">
        <v>28847</v>
      </c>
      <c r="M253" s="146">
        <v>28847</v>
      </c>
      <c r="N253" s="300">
        <f>M253/L253*100</f>
        <v>100</v>
      </c>
      <c r="O253" s="152">
        <f>ROUND(L253-(L253*10/100),0)</f>
        <v>25962</v>
      </c>
      <c r="P253" s="222">
        <f>ROUND(L253+(L253*10/100),0)</f>
        <v>31732</v>
      </c>
      <c r="Q253" s="223" t="s">
        <v>186</v>
      </c>
      <c r="R253" s="14"/>
    </row>
    <row r="254" spans="1:18" ht="13.5">
      <c r="A254" s="75"/>
      <c r="B254" s="76"/>
      <c r="C254" s="51"/>
      <c r="D254" s="57"/>
      <c r="E254" s="30"/>
      <c r="F254" s="57"/>
      <c r="G254" s="247"/>
      <c r="H254" s="247"/>
      <c r="I254" s="301" t="s">
        <v>100</v>
      </c>
      <c r="J254" s="301" t="s">
        <v>101</v>
      </c>
      <c r="K254" s="138" t="s">
        <v>104</v>
      </c>
      <c r="L254" s="146">
        <v>2</v>
      </c>
      <c r="M254" s="146">
        <v>2</v>
      </c>
      <c r="N254" s="300">
        <f>M254/L254*100</f>
        <v>100</v>
      </c>
      <c r="O254" s="152">
        <f>ROUND(L254-(L254*10/100),0)</f>
        <v>2</v>
      </c>
      <c r="P254" s="222">
        <f>ROUND(L254+(L254*10/100),0)</f>
        <v>2</v>
      </c>
      <c r="Q254" s="223" t="s">
        <v>186</v>
      </c>
      <c r="R254" s="14"/>
    </row>
    <row r="255" spans="1:18" ht="13.5">
      <c r="A255" s="75"/>
      <c r="B255" s="76"/>
      <c r="C255" s="51"/>
      <c r="D255" s="57"/>
      <c r="E255" s="30"/>
      <c r="F255" s="57"/>
      <c r="G255" s="247"/>
      <c r="H255" s="247"/>
      <c r="I255" s="159"/>
      <c r="J255" s="159"/>
      <c r="K255" s="299" t="s">
        <v>159</v>
      </c>
      <c r="L255" s="146">
        <v>292</v>
      </c>
      <c r="M255" s="146">
        <v>292</v>
      </c>
      <c r="N255" s="300">
        <f>M255/L255*100</f>
        <v>100</v>
      </c>
      <c r="O255" s="152">
        <f>ROUND(L255-(L255*10/100),0)</f>
        <v>263</v>
      </c>
      <c r="P255" s="222">
        <f>ROUND(L255+(L255*10/100),0)</f>
        <v>321</v>
      </c>
      <c r="Q255" s="223" t="s">
        <v>186</v>
      </c>
      <c r="R255" s="14"/>
    </row>
    <row r="256" spans="1:18" ht="13.5">
      <c r="A256" s="75"/>
      <c r="B256" s="76"/>
      <c r="C256" s="51"/>
      <c r="D256" s="57"/>
      <c r="E256" s="30"/>
      <c r="F256" s="57"/>
      <c r="G256" s="247"/>
      <c r="H256" s="247"/>
      <c r="I256" s="304" t="s">
        <v>160</v>
      </c>
      <c r="J256" s="305"/>
      <c r="K256" s="306" t="s">
        <v>104</v>
      </c>
      <c r="L256" s="307">
        <f>L250+L252+L254</f>
        <v>312</v>
      </c>
      <c r="M256" s="307">
        <f>M250+M252+M254</f>
        <v>312</v>
      </c>
      <c r="N256" s="300">
        <f>M256/L256*100</f>
        <v>100</v>
      </c>
      <c r="O256" s="152">
        <f>ROUND(L256-(L256*10/100),0)</f>
        <v>281</v>
      </c>
      <c r="P256" s="222">
        <f>ROUND(L256+(L256*10/100),0)</f>
        <v>343</v>
      </c>
      <c r="Q256" s="223" t="s">
        <v>186</v>
      </c>
      <c r="R256" s="14"/>
    </row>
    <row r="257" spans="1:18" ht="13.5">
      <c r="A257" s="75"/>
      <c r="B257" s="76"/>
      <c r="C257" s="51"/>
      <c r="D257" s="57"/>
      <c r="E257" s="30"/>
      <c r="F257" s="57"/>
      <c r="G257" s="159"/>
      <c r="H257" s="159"/>
      <c r="I257" s="289"/>
      <c r="J257" s="290"/>
      <c r="K257" s="306" t="s">
        <v>159</v>
      </c>
      <c r="L257" s="307">
        <f>L251+L253+L255</f>
        <v>35486</v>
      </c>
      <c r="M257" s="307">
        <f>M251+M253+M255</f>
        <v>35486</v>
      </c>
      <c r="N257" s="300">
        <f>M257/L257*100</f>
        <v>100</v>
      </c>
      <c r="O257" s="152">
        <f>ROUND(L257-(L257*10/100),0)</f>
        <v>31937</v>
      </c>
      <c r="P257" s="222">
        <f>ROUND(L257+(L257*10/100),0)</f>
        <v>39035</v>
      </c>
      <c r="Q257" s="223" t="s">
        <v>186</v>
      </c>
      <c r="R257" s="14"/>
    </row>
    <row r="258" spans="1:18" ht="12.75" customHeight="1">
      <c r="A258" s="75"/>
      <c r="B258" s="76"/>
      <c r="C258" s="51"/>
      <c r="D258" s="57"/>
      <c r="E258" s="30"/>
      <c r="F258" s="57"/>
      <c r="G258" s="301" t="s">
        <v>102</v>
      </c>
      <c r="H258" s="308" t="s">
        <v>161</v>
      </c>
      <c r="I258" s="301" t="s">
        <v>103</v>
      </c>
      <c r="J258" s="301" t="s">
        <v>105</v>
      </c>
      <c r="K258" s="299" t="s">
        <v>104</v>
      </c>
      <c r="L258" s="163">
        <v>69</v>
      </c>
      <c r="M258" s="163">
        <v>69</v>
      </c>
      <c r="N258" s="300">
        <f>M258/L258*100</f>
        <v>100</v>
      </c>
      <c r="O258" s="152">
        <f>ROUND(L258-(L258*10/100),0)</f>
        <v>62</v>
      </c>
      <c r="P258" s="222">
        <f>ROUND(L258+(L258*10/100),0)</f>
        <v>76</v>
      </c>
      <c r="Q258" s="223" t="s">
        <v>186</v>
      </c>
      <c r="R258" s="14"/>
    </row>
    <row r="259" spans="1:18" ht="13.5">
      <c r="A259" s="75"/>
      <c r="B259" s="76"/>
      <c r="C259" s="51"/>
      <c r="D259" s="57"/>
      <c r="E259" s="30"/>
      <c r="F259" s="57"/>
      <c r="G259" s="247"/>
      <c r="H259" s="309"/>
      <c r="I259" s="159"/>
      <c r="J259" s="159"/>
      <c r="K259" s="299" t="s">
        <v>159</v>
      </c>
      <c r="L259" s="146">
        <v>6347</v>
      </c>
      <c r="M259" s="146">
        <v>6347</v>
      </c>
      <c r="N259" s="300">
        <f>M259/L259*100</f>
        <v>100</v>
      </c>
      <c r="O259" s="152">
        <f>ROUND(L259-(L259*10/100),0)</f>
        <v>5712</v>
      </c>
      <c r="P259" s="222">
        <f>ROUND(L259+(L259*10/100),0)</f>
        <v>6982</v>
      </c>
      <c r="Q259" s="223" t="s">
        <v>186</v>
      </c>
      <c r="R259" s="14"/>
    </row>
    <row r="260" spans="1:18" ht="12.75" customHeight="1">
      <c r="A260" s="75"/>
      <c r="B260" s="76"/>
      <c r="C260" s="51"/>
      <c r="D260" s="57"/>
      <c r="E260" s="30"/>
      <c r="F260" s="57"/>
      <c r="G260" s="247"/>
      <c r="H260" s="309"/>
      <c r="I260" s="301" t="s">
        <v>103</v>
      </c>
      <c r="J260" s="301" t="s">
        <v>101</v>
      </c>
      <c r="K260" s="138" t="s">
        <v>104</v>
      </c>
      <c r="L260" s="302">
        <v>239</v>
      </c>
      <c r="M260" s="302">
        <v>239</v>
      </c>
      <c r="N260" s="300">
        <f>M260/L260*100</f>
        <v>100</v>
      </c>
      <c r="O260" s="152">
        <f>ROUND(L260-(L260*10/100),0)</f>
        <v>215</v>
      </c>
      <c r="P260" s="222">
        <f>ROUND(L260+(L260*10/100),0)</f>
        <v>263</v>
      </c>
      <c r="Q260" s="223" t="s">
        <v>186</v>
      </c>
      <c r="R260" s="14"/>
    </row>
    <row r="261" spans="1:18" ht="13.5">
      <c r="A261" s="75"/>
      <c r="B261" s="76"/>
      <c r="C261" s="51"/>
      <c r="D261" s="57"/>
      <c r="E261" s="30"/>
      <c r="F261" s="57"/>
      <c r="G261" s="247"/>
      <c r="H261" s="309"/>
      <c r="I261" s="159"/>
      <c r="J261" s="159"/>
      <c r="K261" s="299" t="s">
        <v>159</v>
      </c>
      <c r="L261" s="146">
        <v>28615</v>
      </c>
      <c r="M261" s="146">
        <v>28615</v>
      </c>
      <c r="N261" s="300">
        <f>M261/L261*100</f>
        <v>100</v>
      </c>
      <c r="O261" s="152">
        <f>ROUND(L261-(L261*10/100),0)</f>
        <v>25754</v>
      </c>
      <c r="P261" s="222">
        <f>ROUND(L261+(L261*10/100),0)</f>
        <v>31477</v>
      </c>
      <c r="Q261" s="223" t="s">
        <v>186</v>
      </c>
      <c r="R261" s="14"/>
    </row>
    <row r="262" spans="1:18" ht="13.5">
      <c r="A262" s="75"/>
      <c r="B262" s="76"/>
      <c r="C262" s="51"/>
      <c r="D262" s="57"/>
      <c r="E262" s="30"/>
      <c r="F262" s="57"/>
      <c r="G262" s="247"/>
      <c r="H262" s="309"/>
      <c r="I262" s="301" t="s">
        <v>100</v>
      </c>
      <c r="J262" s="301" t="s">
        <v>101</v>
      </c>
      <c r="K262" s="138" t="s">
        <v>104</v>
      </c>
      <c r="L262" s="302">
        <v>2</v>
      </c>
      <c r="M262" s="302">
        <v>2</v>
      </c>
      <c r="N262" s="300">
        <f>M262/L262*100</f>
        <v>100</v>
      </c>
      <c r="O262" s="152">
        <f>ROUND(L262-(L262*10/100),0)</f>
        <v>2</v>
      </c>
      <c r="P262" s="222">
        <f>ROUND(L262+(L262*10/100),0)</f>
        <v>2</v>
      </c>
      <c r="Q262" s="223" t="s">
        <v>186</v>
      </c>
      <c r="R262" s="14"/>
    </row>
    <row r="263" spans="1:18" ht="13.5">
      <c r="A263" s="75"/>
      <c r="B263" s="76"/>
      <c r="C263" s="51"/>
      <c r="D263" s="57"/>
      <c r="E263" s="30"/>
      <c r="F263" s="57"/>
      <c r="G263" s="247"/>
      <c r="H263" s="309"/>
      <c r="I263" s="159"/>
      <c r="J263" s="159"/>
      <c r="K263" s="299" t="s">
        <v>159</v>
      </c>
      <c r="L263" s="302">
        <v>292</v>
      </c>
      <c r="M263" s="302">
        <v>292</v>
      </c>
      <c r="N263" s="300">
        <f>M263/L263*100</f>
        <v>100</v>
      </c>
      <c r="O263" s="152">
        <f>ROUND(L263-(L263*10/100),0)</f>
        <v>263</v>
      </c>
      <c r="P263" s="222">
        <f>ROUND(L263+(L263*10/100),0)</f>
        <v>321</v>
      </c>
      <c r="Q263" s="223" t="s">
        <v>186</v>
      </c>
      <c r="R263" s="14"/>
    </row>
    <row r="264" spans="1:18" ht="12.75" customHeight="1">
      <c r="A264" s="75"/>
      <c r="B264" s="76"/>
      <c r="C264" s="51"/>
      <c r="D264" s="57"/>
      <c r="E264" s="30"/>
      <c r="F264" s="57"/>
      <c r="G264" s="247"/>
      <c r="H264" s="309"/>
      <c r="I264" s="301" t="s">
        <v>99</v>
      </c>
      <c r="J264" s="301" t="s">
        <v>101</v>
      </c>
      <c r="K264" s="138" t="s">
        <v>104</v>
      </c>
      <c r="L264" s="302">
        <v>2</v>
      </c>
      <c r="M264" s="302">
        <v>2</v>
      </c>
      <c r="N264" s="300">
        <f>M264/L264*100</f>
        <v>100</v>
      </c>
      <c r="O264" s="152">
        <f>ROUND(L264-(L264*10/100),0)</f>
        <v>2</v>
      </c>
      <c r="P264" s="222">
        <f>ROUND(L264+(L264*10/100),0)</f>
        <v>2</v>
      </c>
      <c r="Q264" s="223" t="s">
        <v>186</v>
      </c>
      <c r="R264" s="14"/>
    </row>
    <row r="265" spans="1:18" ht="13.5">
      <c r="A265" s="75"/>
      <c r="B265" s="76"/>
      <c r="C265" s="51"/>
      <c r="D265" s="57"/>
      <c r="E265" s="30"/>
      <c r="F265" s="57"/>
      <c r="G265" s="247"/>
      <c r="H265" s="309"/>
      <c r="I265" s="159"/>
      <c r="J265" s="159"/>
      <c r="K265" s="299" t="s">
        <v>159</v>
      </c>
      <c r="L265" s="284">
        <v>232</v>
      </c>
      <c r="M265" s="284">
        <v>232</v>
      </c>
      <c r="N265" s="300">
        <f>M265/L265*100</f>
        <v>100</v>
      </c>
      <c r="O265" s="152">
        <f>ROUND(L265-(L265*10/100),0)</f>
        <v>209</v>
      </c>
      <c r="P265" s="222">
        <f>ROUND(L265+(L265*10/100),0)</f>
        <v>255</v>
      </c>
      <c r="Q265" s="223" t="s">
        <v>186</v>
      </c>
      <c r="R265" s="14"/>
    </row>
    <row r="266" spans="1:18" ht="13.5">
      <c r="A266" s="75"/>
      <c r="B266" s="76"/>
      <c r="C266" s="51"/>
      <c r="D266" s="57"/>
      <c r="E266" s="30"/>
      <c r="F266" s="57"/>
      <c r="G266" s="247"/>
      <c r="H266" s="309"/>
      <c r="I266" s="304" t="s">
        <v>160</v>
      </c>
      <c r="J266" s="305"/>
      <c r="K266" s="306" t="s">
        <v>104</v>
      </c>
      <c r="L266" s="307">
        <f>L258+L260+L262+L264</f>
        <v>312</v>
      </c>
      <c r="M266" s="307">
        <f>M258+M260+M262+M264</f>
        <v>312</v>
      </c>
      <c r="N266" s="300">
        <f>M266/L266*100</f>
        <v>100</v>
      </c>
      <c r="O266" s="152">
        <f>ROUND(L266-(L266*10/100),0)</f>
        <v>281</v>
      </c>
      <c r="P266" s="222">
        <f>ROUND(L266+(L266*10/100),0)</f>
        <v>343</v>
      </c>
      <c r="Q266" s="223" t="s">
        <v>186</v>
      </c>
      <c r="R266" s="14"/>
    </row>
    <row r="267" spans="1:18" ht="14.25" thickBot="1">
      <c r="A267" s="85"/>
      <c r="B267" s="108"/>
      <c r="C267" s="53"/>
      <c r="D267" s="58"/>
      <c r="E267" s="32"/>
      <c r="F267" s="58"/>
      <c r="G267" s="167"/>
      <c r="H267" s="311"/>
      <c r="I267" s="291"/>
      <c r="J267" s="292"/>
      <c r="K267" s="312" t="s">
        <v>159</v>
      </c>
      <c r="L267" s="313">
        <f>L259+L261+L263+L265</f>
        <v>35486</v>
      </c>
      <c r="M267" s="313">
        <f>M259+M261+M263+M265</f>
        <v>35486</v>
      </c>
      <c r="N267" s="314">
        <f>M267/L267*100</f>
        <v>100</v>
      </c>
      <c r="O267" s="172">
        <f>ROUND(L267-(L267*10/100),0)</f>
        <v>31937</v>
      </c>
      <c r="P267" s="229">
        <f>ROUND(L267+(L267*10/100),0)</f>
        <v>39035</v>
      </c>
      <c r="Q267" s="174" t="s">
        <v>186</v>
      </c>
      <c r="R267" s="14"/>
    </row>
    <row r="268" spans="1:18" ht="24" customHeight="1">
      <c r="A268" s="112">
        <v>23</v>
      </c>
      <c r="B268" s="76" t="s">
        <v>137</v>
      </c>
      <c r="C268" s="49">
        <v>775</v>
      </c>
      <c r="D268" s="30">
        <v>34457786</v>
      </c>
      <c r="E268" s="28">
        <v>37167712.55</v>
      </c>
      <c r="F268" s="30">
        <v>35385796.93</v>
      </c>
      <c r="G268" s="247" t="s">
        <v>106</v>
      </c>
      <c r="H268" s="247" t="s">
        <v>161</v>
      </c>
      <c r="I268" s="247" t="s">
        <v>152</v>
      </c>
      <c r="J268" s="247" t="s">
        <v>101</v>
      </c>
      <c r="K268" s="138" t="s">
        <v>104</v>
      </c>
      <c r="L268" s="163">
        <v>65</v>
      </c>
      <c r="M268" s="163">
        <v>65</v>
      </c>
      <c r="N268" s="147">
        <f>M268/L268*100</f>
        <v>100</v>
      </c>
      <c r="O268" s="239">
        <f>ROUND(L268-(L268*10/100),0)</f>
        <v>59</v>
      </c>
      <c r="P268" s="219">
        <f>ROUND(L268+(L268*10/100),0)</f>
        <v>72</v>
      </c>
      <c r="Q268" s="143" t="s">
        <v>186</v>
      </c>
      <c r="R268" s="14"/>
    </row>
    <row r="269" spans="1:18" ht="26.25" customHeight="1">
      <c r="A269" s="113"/>
      <c r="B269" s="76"/>
      <c r="C269" s="51"/>
      <c r="D269" s="30"/>
      <c r="E269" s="30"/>
      <c r="F269" s="30"/>
      <c r="G269" s="247"/>
      <c r="H269" s="247"/>
      <c r="I269" s="247"/>
      <c r="J269" s="159"/>
      <c r="K269" s="299" t="s">
        <v>159</v>
      </c>
      <c r="L269" s="146">
        <v>6755</v>
      </c>
      <c r="M269" s="146">
        <v>6755</v>
      </c>
      <c r="N269" s="158">
        <f>M269/L269*100</f>
        <v>100</v>
      </c>
      <c r="O269" s="221">
        <f>ROUND(L269-(L269*10/100),0)</f>
        <v>6080</v>
      </c>
      <c r="P269" s="222">
        <f>ROUND(L269+(L269*10/100),0)</f>
        <v>7431</v>
      </c>
      <c r="Q269" s="223" t="s">
        <v>186</v>
      </c>
      <c r="R269" s="14"/>
    </row>
    <row r="270" spans="1:18" ht="13.5">
      <c r="A270" s="113"/>
      <c r="B270" s="76"/>
      <c r="C270" s="51"/>
      <c r="D270" s="30"/>
      <c r="E270" s="30"/>
      <c r="F270" s="30"/>
      <c r="G270" s="247"/>
      <c r="H270" s="247"/>
      <c r="I270" s="301" t="s">
        <v>100</v>
      </c>
      <c r="J270" s="247" t="s">
        <v>101</v>
      </c>
      <c r="K270" s="138" t="s">
        <v>104</v>
      </c>
      <c r="L270" s="302">
        <v>10</v>
      </c>
      <c r="M270" s="302">
        <v>10</v>
      </c>
      <c r="N270" s="158">
        <f>M270/L270*100</f>
        <v>100</v>
      </c>
      <c r="O270" s="221">
        <f>ROUND(L270-(L270*10/100),0)</f>
        <v>9</v>
      </c>
      <c r="P270" s="222">
        <f>ROUND(L270+(L270*10/100),0)</f>
        <v>11</v>
      </c>
      <c r="Q270" s="223" t="s">
        <v>186</v>
      </c>
      <c r="R270" s="14"/>
    </row>
    <row r="271" spans="1:18" ht="13.5">
      <c r="A271" s="113"/>
      <c r="B271" s="76"/>
      <c r="C271" s="51"/>
      <c r="D271" s="30"/>
      <c r="E271" s="30"/>
      <c r="F271" s="30"/>
      <c r="G271" s="247"/>
      <c r="H271" s="159"/>
      <c r="I271" s="159"/>
      <c r="J271" s="159"/>
      <c r="K271" s="299" t="s">
        <v>159</v>
      </c>
      <c r="L271" s="302">
        <v>1250</v>
      </c>
      <c r="M271" s="302">
        <v>1250</v>
      </c>
      <c r="N271" s="158">
        <f>M271/L271*100</f>
        <v>100</v>
      </c>
      <c r="O271" s="221">
        <f>ROUND(L271-(L271*10/100),0)</f>
        <v>1125</v>
      </c>
      <c r="P271" s="222">
        <f>ROUND(L271+(L271*10/100),0)</f>
        <v>1375</v>
      </c>
      <c r="Q271" s="223" t="s">
        <v>186</v>
      </c>
      <c r="R271" s="14"/>
    </row>
    <row r="272" spans="1:18" ht="13.5">
      <c r="A272" s="113"/>
      <c r="B272" s="76"/>
      <c r="C272" s="51"/>
      <c r="D272" s="30"/>
      <c r="E272" s="30"/>
      <c r="F272" s="30"/>
      <c r="G272" s="247"/>
      <c r="H272" s="301" t="s">
        <v>173</v>
      </c>
      <c r="I272" s="301" t="s">
        <v>175</v>
      </c>
      <c r="J272" s="301" t="s">
        <v>101</v>
      </c>
      <c r="K272" s="138" t="s">
        <v>104</v>
      </c>
      <c r="L272" s="302">
        <v>105</v>
      </c>
      <c r="M272" s="302">
        <v>105</v>
      </c>
      <c r="N272" s="158">
        <f>M272/L272*100</f>
        <v>100</v>
      </c>
      <c r="O272" s="221">
        <f>ROUND(L272-(L272*10/100),0)</f>
        <v>95</v>
      </c>
      <c r="P272" s="222">
        <f>ROUND(L272+(L272*10/100),0)</f>
        <v>116</v>
      </c>
      <c r="Q272" s="223" t="s">
        <v>186</v>
      </c>
      <c r="R272" s="14"/>
    </row>
    <row r="273" spans="1:18" ht="13.5">
      <c r="A273" s="113"/>
      <c r="B273" s="76"/>
      <c r="C273" s="51"/>
      <c r="D273" s="30"/>
      <c r="E273" s="30"/>
      <c r="F273" s="30"/>
      <c r="G273" s="247"/>
      <c r="H273" s="247"/>
      <c r="I273" s="159"/>
      <c r="J273" s="159"/>
      <c r="K273" s="299" t="s">
        <v>159</v>
      </c>
      <c r="L273" s="146">
        <v>13658</v>
      </c>
      <c r="M273" s="146">
        <v>13658</v>
      </c>
      <c r="N273" s="158">
        <f>M273/L273*100</f>
        <v>100</v>
      </c>
      <c r="O273" s="221">
        <f>ROUND(L273-(L273*10/100),0)</f>
        <v>12292</v>
      </c>
      <c r="P273" s="222">
        <f>ROUND(L273+(L273*10/100),0)</f>
        <v>15024</v>
      </c>
      <c r="Q273" s="223" t="s">
        <v>186</v>
      </c>
      <c r="R273" s="14"/>
    </row>
    <row r="274" spans="1:18" ht="13.5">
      <c r="A274" s="113"/>
      <c r="B274" s="76"/>
      <c r="C274" s="51"/>
      <c r="D274" s="30"/>
      <c r="E274" s="30"/>
      <c r="F274" s="30"/>
      <c r="G274" s="247"/>
      <c r="H274" s="247"/>
      <c r="I274" s="304" t="s">
        <v>160</v>
      </c>
      <c r="J274" s="305"/>
      <c r="K274" s="306" t="s">
        <v>104</v>
      </c>
      <c r="L274" s="315">
        <f>L268+L270+L272</f>
        <v>180</v>
      </c>
      <c r="M274" s="315">
        <f>M268+M270+M272</f>
        <v>180</v>
      </c>
      <c r="N274" s="158">
        <f>M274/L274*100</f>
        <v>100</v>
      </c>
      <c r="O274" s="221">
        <f>ROUND(L274-(L274*10/100),0)</f>
        <v>162</v>
      </c>
      <c r="P274" s="222">
        <f>ROUND(L274+(L274*10/100),0)</f>
        <v>198</v>
      </c>
      <c r="Q274" s="223" t="s">
        <v>186</v>
      </c>
      <c r="R274" s="14"/>
    </row>
    <row r="275" spans="1:18" ht="13.5">
      <c r="A275" s="113"/>
      <c r="B275" s="76"/>
      <c r="C275" s="51"/>
      <c r="D275" s="30"/>
      <c r="E275" s="30"/>
      <c r="F275" s="30"/>
      <c r="G275" s="247"/>
      <c r="H275" s="159"/>
      <c r="I275" s="289"/>
      <c r="J275" s="290"/>
      <c r="K275" s="306" t="s">
        <v>159</v>
      </c>
      <c r="L275" s="307">
        <f>L269+L271+L273</f>
        <v>21663</v>
      </c>
      <c r="M275" s="307">
        <f>M269+M271+M273</f>
        <v>21663</v>
      </c>
      <c r="N275" s="158">
        <f>M275/L275*100</f>
        <v>100</v>
      </c>
      <c r="O275" s="221">
        <f>ROUND(L275-(L275*10/100),0)</f>
        <v>19497</v>
      </c>
      <c r="P275" s="222">
        <f>ROUND(L275+(L275*10/100),0)</f>
        <v>23829</v>
      </c>
      <c r="Q275" s="223" t="s">
        <v>186</v>
      </c>
      <c r="R275" s="14"/>
    </row>
    <row r="276" spans="1:18" ht="13.5">
      <c r="A276" s="113"/>
      <c r="B276" s="76"/>
      <c r="C276" s="51"/>
      <c r="D276" s="30"/>
      <c r="E276" s="30"/>
      <c r="F276" s="30"/>
      <c r="G276" s="301" t="s">
        <v>102</v>
      </c>
      <c r="H276" s="308" t="s">
        <v>161</v>
      </c>
      <c r="I276" s="247" t="s">
        <v>103</v>
      </c>
      <c r="J276" s="247" t="s">
        <v>101</v>
      </c>
      <c r="K276" s="138" t="s">
        <v>104</v>
      </c>
      <c r="L276" s="163">
        <v>170</v>
      </c>
      <c r="M276" s="163">
        <v>170</v>
      </c>
      <c r="N276" s="158">
        <f>M276/L276*100</f>
        <v>100</v>
      </c>
      <c r="O276" s="221">
        <f>ROUND(L276-(L276*10/100),0)</f>
        <v>153</v>
      </c>
      <c r="P276" s="222">
        <f>ROUND(L276+(L276*10/100),0)</f>
        <v>187</v>
      </c>
      <c r="Q276" s="223" t="s">
        <v>186</v>
      </c>
      <c r="R276" s="14"/>
    </row>
    <row r="277" spans="1:18" ht="13.5">
      <c r="A277" s="113"/>
      <c r="B277" s="76"/>
      <c r="C277" s="51"/>
      <c r="D277" s="30"/>
      <c r="E277" s="30"/>
      <c r="F277" s="30"/>
      <c r="G277" s="247"/>
      <c r="H277" s="309"/>
      <c r="I277" s="159"/>
      <c r="J277" s="159"/>
      <c r="K277" s="299" t="s">
        <v>159</v>
      </c>
      <c r="L277" s="146">
        <v>20413</v>
      </c>
      <c r="M277" s="146">
        <v>20413</v>
      </c>
      <c r="N277" s="158">
        <f>M277/L277*100</f>
        <v>100</v>
      </c>
      <c r="O277" s="221">
        <f>ROUND(L277-(L277*10/100),0)</f>
        <v>18372</v>
      </c>
      <c r="P277" s="222">
        <f>ROUND(L277+(L277*10/100),0)</f>
        <v>22454</v>
      </c>
      <c r="Q277" s="223" t="s">
        <v>186</v>
      </c>
      <c r="R277" s="14"/>
    </row>
    <row r="278" spans="1:18" ht="13.5">
      <c r="A278" s="113"/>
      <c r="B278" s="76"/>
      <c r="C278" s="51"/>
      <c r="D278" s="30"/>
      <c r="E278" s="30"/>
      <c r="F278" s="30"/>
      <c r="G278" s="247"/>
      <c r="H278" s="309"/>
      <c r="I278" s="301" t="s">
        <v>100</v>
      </c>
      <c r="J278" s="301" t="s">
        <v>101</v>
      </c>
      <c r="K278" s="138" t="s">
        <v>104</v>
      </c>
      <c r="L278" s="302">
        <v>10</v>
      </c>
      <c r="M278" s="302">
        <v>10</v>
      </c>
      <c r="N278" s="158">
        <f>M278/L278*100</f>
        <v>100</v>
      </c>
      <c r="O278" s="221">
        <f>ROUND(L278-(L278*10/100),0)</f>
        <v>9</v>
      </c>
      <c r="P278" s="222">
        <f>ROUND(L278+(L278*10/100),0)</f>
        <v>11</v>
      </c>
      <c r="Q278" s="223" t="s">
        <v>186</v>
      </c>
      <c r="R278" s="14"/>
    </row>
    <row r="279" spans="1:18" ht="13.5">
      <c r="A279" s="113"/>
      <c r="B279" s="76"/>
      <c r="C279" s="51"/>
      <c r="D279" s="30"/>
      <c r="E279" s="30"/>
      <c r="F279" s="30"/>
      <c r="G279" s="247"/>
      <c r="H279" s="309"/>
      <c r="I279" s="159"/>
      <c r="J279" s="159"/>
      <c r="K279" s="299" t="s">
        <v>159</v>
      </c>
      <c r="L279" s="302">
        <v>1250</v>
      </c>
      <c r="M279" s="302">
        <v>1250</v>
      </c>
      <c r="N279" s="158">
        <f>M279/L279*100</f>
        <v>100</v>
      </c>
      <c r="O279" s="221">
        <f>ROUND(L279-(L279*10/100),0)</f>
        <v>1125</v>
      </c>
      <c r="P279" s="222">
        <f>ROUND(L279+(L279*10/100),0)</f>
        <v>1375</v>
      </c>
      <c r="Q279" s="223" t="s">
        <v>186</v>
      </c>
      <c r="R279" s="14"/>
    </row>
    <row r="280" spans="1:18" ht="13.5">
      <c r="A280" s="113"/>
      <c r="B280" s="76"/>
      <c r="C280" s="51"/>
      <c r="D280" s="30"/>
      <c r="E280" s="30"/>
      <c r="F280" s="30"/>
      <c r="G280" s="247"/>
      <c r="H280" s="309"/>
      <c r="I280" s="296" t="s">
        <v>160</v>
      </c>
      <c r="J280" s="297"/>
      <c r="K280" s="322" t="s">
        <v>104</v>
      </c>
      <c r="L280" s="323">
        <f>L276+L278</f>
        <v>180</v>
      </c>
      <c r="M280" s="323">
        <f>M276+M278</f>
        <v>180</v>
      </c>
      <c r="N280" s="158">
        <f>M280/L280*100</f>
        <v>100</v>
      </c>
      <c r="O280" s="221">
        <f>ROUND(L280-(L280*10/100),0)</f>
        <v>162</v>
      </c>
      <c r="P280" s="222">
        <f>ROUND(L280+(L280*10/100),0)</f>
        <v>198</v>
      </c>
      <c r="Q280" s="223" t="s">
        <v>186</v>
      </c>
      <c r="R280" s="14"/>
    </row>
    <row r="281" spans="1:18" ht="14.25" thickBot="1">
      <c r="A281" s="114"/>
      <c r="B281" s="108"/>
      <c r="C281" s="53"/>
      <c r="D281" s="32"/>
      <c r="E281" s="32"/>
      <c r="F281" s="32"/>
      <c r="G281" s="167"/>
      <c r="H281" s="311"/>
      <c r="I281" s="291"/>
      <c r="J281" s="292"/>
      <c r="K281" s="312" t="s">
        <v>159</v>
      </c>
      <c r="L281" s="313">
        <f>L277+L279</f>
        <v>21663</v>
      </c>
      <c r="M281" s="313">
        <f>M277+M279</f>
        <v>21663</v>
      </c>
      <c r="N281" s="174">
        <f>M281/L281*100</f>
        <v>100</v>
      </c>
      <c r="O281" s="172">
        <f>ROUND(L281-(L281*10/100),0)</f>
        <v>19497</v>
      </c>
      <c r="P281" s="229">
        <f>ROUND(L281+(L281*10/100),0)</f>
        <v>23829</v>
      </c>
      <c r="Q281" s="174" t="s">
        <v>186</v>
      </c>
      <c r="R281" s="14"/>
    </row>
    <row r="282" spans="1:18" ht="19.5" customHeight="1">
      <c r="A282" s="73">
        <v>24</v>
      </c>
      <c r="B282" s="76" t="s">
        <v>136</v>
      </c>
      <c r="C282" s="49">
        <v>775</v>
      </c>
      <c r="D282" s="30">
        <v>16426880</v>
      </c>
      <c r="E282" s="28">
        <v>18508771.1</v>
      </c>
      <c r="F282" s="30">
        <v>17254774.56</v>
      </c>
      <c r="G282" s="247" t="s">
        <v>106</v>
      </c>
      <c r="H282" s="324" t="s">
        <v>161</v>
      </c>
      <c r="I282" s="247" t="s">
        <v>152</v>
      </c>
      <c r="J282" s="247" t="s">
        <v>105</v>
      </c>
      <c r="K282" s="138" t="s">
        <v>104</v>
      </c>
      <c r="L282" s="139">
        <v>28</v>
      </c>
      <c r="M282" s="139">
        <v>28</v>
      </c>
      <c r="N282" s="177">
        <f>M282/L282*100</f>
        <v>100</v>
      </c>
      <c r="O282" s="239">
        <f>ROUND(L282-(L282*10/100),0)</f>
        <v>25</v>
      </c>
      <c r="P282" s="139">
        <f>ROUND(L282+(L282*10/100),0)</f>
        <v>31</v>
      </c>
      <c r="Q282" s="147" t="s">
        <v>186</v>
      </c>
      <c r="R282" s="14"/>
    </row>
    <row r="283" spans="1:18" ht="20.25" customHeight="1">
      <c r="A283" s="75"/>
      <c r="B283" s="76"/>
      <c r="C283" s="51"/>
      <c r="D283" s="30"/>
      <c r="E283" s="30"/>
      <c r="F283" s="30"/>
      <c r="G283" s="247"/>
      <c r="H283" s="324"/>
      <c r="I283" s="159"/>
      <c r="J283" s="159"/>
      <c r="K283" s="299" t="s">
        <v>159</v>
      </c>
      <c r="L283" s="139">
        <v>3052</v>
      </c>
      <c r="M283" s="139">
        <v>3052</v>
      </c>
      <c r="N283" s="300">
        <f>M283/L283*100</f>
        <v>100</v>
      </c>
      <c r="O283" s="152">
        <f>ROUND(L283-(L283*10/100),0)</f>
        <v>2747</v>
      </c>
      <c r="P283" s="222">
        <f>ROUND(L283+(L283*10/100),0)</f>
        <v>3357</v>
      </c>
      <c r="Q283" s="223" t="s">
        <v>186</v>
      </c>
      <c r="R283" s="14"/>
    </row>
    <row r="284" spans="1:18" ht="13.5">
      <c r="A284" s="75"/>
      <c r="B284" s="76"/>
      <c r="C284" s="51"/>
      <c r="D284" s="30"/>
      <c r="E284" s="30"/>
      <c r="F284" s="30"/>
      <c r="G284" s="247"/>
      <c r="H284" s="324"/>
      <c r="I284" s="301" t="s">
        <v>152</v>
      </c>
      <c r="J284" s="247" t="s">
        <v>101</v>
      </c>
      <c r="K284" s="138" t="s">
        <v>104</v>
      </c>
      <c r="L284" s="163">
        <v>118</v>
      </c>
      <c r="M284" s="163">
        <v>118</v>
      </c>
      <c r="N284" s="300">
        <f>M284/L284*100</f>
        <v>100</v>
      </c>
      <c r="O284" s="239">
        <f>ROUND(L284-(L284*10/100),0)</f>
        <v>106</v>
      </c>
      <c r="P284" s="139">
        <f>ROUND(L284+(L284*10/100),0)</f>
        <v>130</v>
      </c>
      <c r="Q284" s="147" t="s">
        <v>186</v>
      </c>
      <c r="R284" s="14"/>
    </row>
    <row r="285" spans="1:18" ht="13.5">
      <c r="A285" s="75"/>
      <c r="B285" s="76"/>
      <c r="C285" s="51"/>
      <c r="D285" s="30"/>
      <c r="E285" s="30"/>
      <c r="F285" s="30"/>
      <c r="G285" s="247"/>
      <c r="H285" s="324"/>
      <c r="I285" s="159"/>
      <c r="J285" s="159"/>
      <c r="K285" s="299" t="s">
        <v>159</v>
      </c>
      <c r="L285" s="146">
        <v>13220</v>
      </c>
      <c r="M285" s="146">
        <v>13220</v>
      </c>
      <c r="N285" s="300">
        <f>M285/L285*100</f>
        <v>100</v>
      </c>
      <c r="O285" s="152">
        <f>ROUND(L285-(L285*10/100),0)</f>
        <v>11898</v>
      </c>
      <c r="P285" s="222">
        <f>ROUND(L285+(L285*10/100),0)</f>
        <v>14542</v>
      </c>
      <c r="Q285" s="223" t="s">
        <v>186</v>
      </c>
      <c r="R285" s="14"/>
    </row>
    <row r="286" spans="1:18" ht="13.5">
      <c r="A286" s="75"/>
      <c r="B286" s="76"/>
      <c r="C286" s="51"/>
      <c r="D286" s="30"/>
      <c r="E286" s="30"/>
      <c r="F286" s="30"/>
      <c r="G286" s="247"/>
      <c r="H286" s="324"/>
      <c r="I286" s="325" t="s">
        <v>100</v>
      </c>
      <c r="J286" s="247" t="s">
        <v>101</v>
      </c>
      <c r="K286" s="138" t="s">
        <v>104</v>
      </c>
      <c r="L286" s="163">
        <v>1</v>
      </c>
      <c r="M286" s="163">
        <v>1</v>
      </c>
      <c r="N286" s="300">
        <f>M286/L286*100</f>
        <v>100</v>
      </c>
      <c r="O286" s="239">
        <f>ROUND(L286-(L286*10/100),0)</f>
        <v>1</v>
      </c>
      <c r="P286" s="139">
        <f>ROUND(L286+(L286*10/100),0)</f>
        <v>1</v>
      </c>
      <c r="Q286" s="147" t="s">
        <v>186</v>
      </c>
      <c r="R286" s="14"/>
    </row>
    <row r="287" spans="1:18" ht="13.5">
      <c r="A287" s="75"/>
      <c r="B287" s="76"/>
      <c r="C287" s="51"/>
      <c r="D287" s="30"/>
      <c r="E287" s="30"/>
      <c r="F287" s="30"/>
      <c r="G287" s="247"/>
      <c r="H287" s="324"/>
      <c r="I287" s="160"/>
      <c r="J287" s="159"/>
      <c r="K287" s="299" t="s">
        <v>159</v>
      </c>
      <c r="L287" s="146">
        <v>71</v>
      </c>
      <c r="M287" s="146">
        <v>71</v>
      </c>
      <c r="N287" s="300">
        <f>M287/L287*100</f>
        <v>100</v>
      </c>
      <c r="O287" s="152">
        <f>ROUND(L287-(L287*10/100),0)</f>
        <v>64</v>
      </c>
      <c r="P287" s="222">
        <f>ROUND(L287+(L287*10/100),0)</f>
        <v>78</v>
      </c>
      <c r="Q287" s="223" t="s">
        <v>186</v>
      </c>
      <c r="R287" s="14"/>
    </row>
    <row r="288" spans="1:18" ht="13.5">
      <c r="A288" s="75"/>
      <c r="B288" s="76"/>
      <c r="C288" s="51"/>
      <c r="D288" s="30"/>
      <c r="E288" s="30"/>
      <c r="F288" s="30"/>
      <c r="G288" s="247"/>
      <c r="H288" s="324"/>
      <c r="I288" s="296" t="s">
        <v>160</v>
      </c>
      <c r="J288" s="297"/>
      <c r="K288" s="322" t="s">
        <v>104</v>
      </c>
      <c r="L288" s="326">
        <f>L282+L284+L286</f>
        <v>147</v>
      </c>
      <c r="M288" s="326">
        <f>M282+M284+M286</f>
        <v>147</v>
      </c>
      <c r="N288" s="300">
        <f>M288/L288*100</f>
        <v>100</v>
      </c>
      <c r="O288" s="152">
        <f>ROUND(L288-(L288*10/100),0)</f>
        <v>132</v>
      </c>
      <c r="P288" s="222">
        <f>ROUND(L288+(L288*10/100),0)</f>
        <v>162</v>
      </c>
      <c r="Q288" s="223" t="s">
        <v>186</v>
      </c>
      <c r="R288" s="14"/>
    </row>
    <row r="289" spans="1:18" ht="13.5">
      <c r="A289" s="75"/>
      <c r="B289" s="76"/>
      <c r="C289" s="51"/>
      <c r="D289" s="30"/>
      <c r="E289" s="30"/>
      <c r="F289" s="30"/>
      <c r="G289" s="159"/>
      <c r="H289" s="234"/>
      <c r="I289" s="289"/>
      <c r="J289" s="290"/>
      <c r="K289" s="306" t="s">
        <v>159</v>
      </c>
      <c r="L289" s="326">
        <f>L283+L285+L287</f>
        <v>16343</v>
      </c>
      <c r="M289" s="326">
        <f>M283+M285+M287</f>
        <v>16343</v>
      </c>
      <c r="N289" s="300">
        <f>M289/L289*100</f>
        <v>100</v>
      </c>
      <c r="O289" s="152">
        <f>ROUND(L289-(L289*10/100),0)</f>
        <v>14709</v>
      </c>
      <c r="P289" s="222">
        <f>ROUND(L289+(L289*10/100),0)</f>
        <v>17977</v>
      </c>
      <c r="Q289" s="223" t="s">
        <v>186</v>
      </c>
      <c r="R289" s="14"/>
    </row>
    <row r="290" spans="1:18" ht="13.5">
      <c r="A290" s="75"/>
      <c r="B290" s="76"/>
      <c r="C290" s="51"/>
      <c r="D290" s="30"/>
      <c r="E290" s="30"/>
      <c r="F290" s="30"/>
      <c r="G290" s="301" t="s">
        <v>102</v>
      </c>
      <c r="H290" s="324" t="s">
        <v>161</v>
      </c>
      <c r="I290" s="247" t="s">
        <v>103</v>
      </c>
      <c r="J290" s="247" t="s">
        <v>105</v>
      </c>
      <c r="K290" s="138" t="s">
        <v>104</v>
      </c>
      <c r="L290" s="163">
        <v>28</v>
      </c>
      <c r="M290" s="163">
        <v>28</v>
      </c>
      <c r="N290" s="300">
        <f>M290/L290*100</f>
        <v>100</v>
      </c>
      <c r="O290" s="152">
        <f>ROUND(L290-(L290*10/100),0)</f>
        <v>25</v>
      </c>
      <c r="P290" s="222">
        <f>ROUND(L290+(L290*10/100),0)</f>
        <v>31</v>
      </c>
      <c r="Q290" s="223" t="s">
        <v>186</v>
      </c>
      <c r="R290" s="14"/>
    </row>
    <row r="291" spans="1:18" ht="13.5">
      <c r="A291" s="75"/>
      <c r="B291" s="76"/>
      <c r="C291" s="51"/>
      <c r="D291" s="30"/>
      <c r="E291" s="30"/>
      <c r="F291" s="30"/>
      <c r="G291" s="247"/>
      <c r="H291" s="324"/>
      <c r="I291" s="159"/>
      <c r="J291" s="159"/>
      <c r="K291" s="299" t="s">
        <v>159</v>
      </c>
      <c r="L291" s="146">
        <v>3052</v>
      </c>
      <c r="M291" s="146">
        <v>3052</v>
      </c>
      <c r="N291" s="300">
        <f>M291/L291*100</f>
        <v>100</v>
      </c>
      <c r="O291" s="152">
        <f>ROUND(L291-(L291*10/100),0)</f>
        <v>2747</v>
      </c>
      <c r="P291" s="222">
        <f>ROUND(L291+(L291*10/100),0)</f>
        <v>3357</v>
      </c>
      <c r="Q291" s="223" t="s">
        <v>186</v>
      </c>
      <c r="R291" s="14"/>
    </row>
    <row r="292" spans="1:18" ht="13.5">
      <c r="A292" s="75"/>
      <c r="B292" s="76"/>
      <c r="C292" s="51"/>
      <c r="D292" s="30"/>
      <c r="E292" s="30"/>
      <c r="F292" s="30"/>
      <c r="G292" s="247"/>
      <c r="H292" s="324"/>
      <c r="I292" s="301" t="s">
        <v>103</v>
      </c>
      <c r="J292" s="301" t="s">
        <v>101</v>
      </c>
      <c r="K292" s="138" t="s">
        <v>104</v>
      </c>
      <c r="L292" s="163">
        <v>117</v>
      </c>
      <c r="M292" s="163">
        <v>117</v>
      </c>
      <c r="N292" s="300">
        <f>M292/L292*100</f>
        <v>100</v>
      </c>
      <c r="O292" s="152">
        <f>ROUND(L292-(L292*10/100),0)</f>
        <v>105</v>
      </c>
      <c r="P292" s="222">
        <f>ROUND(L292+(L292*10/100),0)</f>
        <v>129</v>
      </c>
      <c r="Q292" s="223" t="s">
        <v>186</v>
      </c>
      <c r="R292" s="14"/>
    </row>
    <row r="293" spans="1:18" ht="13.5">
      <c r="A293" s="75"/>
      <c r="B293" s="76"/>
      <c r="C293" s="51"/>
      <c r="D293" s="30"/>
      <c r="E293" s="30"/>
      <c r="F293" s="30"/>
      <c r="G293" s="247"/>
      <c r="H293" s="324"/>
      <c r="I293" s="159"/>
      <c r="J293" s="159"/>
      <c r="K293" s="299" t="s">
        <v>159</v>
      </c>
      <c r="L293" s="146">
        <v>13214</v>
      </c>
      <c r="M293" s="146">
        <v>13214</v>
      </c>
      <c r="N293" s="300">
        <f>M293/L293*100</f>
        <v>100</v>
      </c>
      <c r="O293" s="152">
        <f>ROUND(L293-(L293*10/100),0)</f>
        <v>11893</v>
      </c>
      <c r="P293" s="222">
        <f>ROUND(L293+(L293*10/100),0)</f>
        <v>14535</v>
      </c>
      <c r="Q293" s="223" t="s">
        <v>186</v>
      </c>
      <c r="R293" s="14"/>
    </row>
    <row r="294" spans="1:18" ht="13.5">
      <c r="A294" s="75"/>
      <c r="B294" s="76"/>
      <c r="C294" s="51"/>
      <c r="D294" s="30"/>
      <c r="E294" s="30"/>
      <c r="F294" s="30"/>
      <c r="G294" s="247"/>
      <c r="H294" s="324"/>
      <c r="I294" s="325" t="s">
        <v>100</v>
      </c>
      <c r="J294" s="247" t="s">
        <v>101</v>
      </c>
      <c r="K294" s="138" t="s">
        <v>104</v>
      </c>
      <c r="L294" s="163">
        <v>1</v>
      </c>
      <c r="M294" s="163">
        <v>1</v>
      </c>
      <c r="N294" s="300">
        <f>M294/L294*100</f>
        <v>100</v>
      </c>
      <c r="O294" s="239">
        <f>ROUND(L294-(L294*10/100),0)</f>
        <v>1</v>
      </c>
      <c r="P294" s="139">
        <f>ROUND(L294+(L294*10/100),0)</f>
        <v>1</v>
      </c>
      <c r="Q294" s="147" t="s">
        <v>186</v>
      </c>
      <c r="R294" s="14"/>
    </row>
    <row r="295" spans="1:18" ht="13.5">
      <c r="A295" s="75"/>
      <c r="B295" s="76"/>
      <c r="C295" s="51"/>
      <c r="D295" s="30"/>
      <c r="E295" s="30"/>
      <c r="F295" s="30"/>
      <c r="G295" s="247"/>
      <c r="H295" s="324"/>
      <c r="I295" s="160"/>
      <c r="J295" s="159"/>
      <c r="K295" s="299" t="s">
        <v>159</v>
      </c>
      <c r="L295" s="146">
        <v>71</v>
      </c>
      <c r="M295" s="146">
        <v>71</v>
      </c>
      <c r="N295" s="300">
        <f>M295/L295*100</f>
        <v>100</v>
      </c>
      <c r="O295" s="152">
        <f>ROUND(L295-(L295*10/100),0)</f>
        <v>64</v>
      </c>
      <c r="P295" s="222">
        <f>ROUND(L295+(L295*10/100),0)</f>
        <v>78</v>
      </c>
      <c r="Q295" s="223" t="s">
        <v>186</v>
      </c>
      <c r="R295" s="14"/>
    </row>
    <row r="296" spans="1:18" ht="13.5">
      <c r="A296" s="75"/>
      <c r="B296" s="76"/>
      <c r="C296" s="51"/>
      <c r="D296" s="30"/>
      <c r="E296" s="30"/>
      <c r="F296" s="30"/>
      <c r="G296" s="247"/>
      <c r="H296" s="324"/>
      <c r="I296" s="301" t="s">
        <v>99</v>
      </c>
      <c r="J296" s="301" t="s">
        <v>101</v>
      </c>
      <c r="K296" s="138" t="s">
        <v>104</v>
      </c>
      <c r="L296" s="163">
        <v>1</v>
      </c>
      <c r="M296" s="163">
        <v>1</v>
      </c>
      <c r="N296" s="300">
        <f>M296/L296*100</f>
        <v>100</v>
      </c>
      <c r="O296" s="152">
        <f>ROUND(L296-(L296*10/100),0)</f>
        <v>1</v>
      </c>
      <c r="P296" s="222">
        <f>ROUND(L296+(L296*10/100),0)</f>
        <v>1</v>
      </c>
      <c r="Q296" s="223" t="s">
        <v>186</v>
      </c>
      <c r="R296" s="14"/>
    </row>
    <row r="297" spans="1:18" ht="13.5">
      <c r="A297" s="75"/>
      <c r="B297" s="76"/>
      <c r="C297" s="51"/>
      <c r="D297" s="30"/>
      <c r="E297" s="30"/>
      <c r="F297" s="30"/>
      <c r="G297" s="247"/>
      <c r="H297" s="324"/>
      <c r="I297" s="159"/>
      <c r="J297" s="159"/>
      <c r="K297" s="303" t="s">
        <v>159</v>
      </c>
      <c r="L297" s="316">
        <v>6</v>
      </c>
      <c r="M297" s="316">
        <v>6</v>
      </c>
      <c r="N297" s="300">
        <f>M297/L297*100</f>
        <v>100</v>
      </c>
      <c r="O297" s="152">
        <f>ROUND(L297-(L297*10/100),0)</f>
        <v>5</v>
      </c>
      <c r="P297" s="222">
        <f>ROUND(L297+(L297*10/100),0)</f>
        <v>7</v>
      </c>
      <c r="Q297" s="223" t="s">
        <v>186</v>
      </c>
      <c r="R297" s="14"/>
    </row>
    <row r="298" spans="1:18" ht="13.5">
      <c r="A298" s="75"/>
      <c r="B298" s="76"/>
      <c r="C298" s="51"/>
      <c r="D298" s="30"/>
      <c r="E298" s="30"/>
      <c r="F298" s="30"/>
      <c r="G298" s="247"/>
      <c r="H298" s="324"/>
      <c r="I298" s="296" t="s">
        <v>160</v>
      </c>
      <c r="J298" s="297"/>
      <c r="K298" s="306" t="s">
        <v>104</v>
      </c>
      <c r="L298" s="315">
        <f>L290+L292+L296+L294</f>
        <v>147</v>
      </c>
      <c r="M298" s="315">
        <f>M290+M292+M296+M294</f>
        <v>147</v>
      </c>
      <c r="N298" s="300">
        <f>M298/L298*100</f>
        <v>100</v>
      </c>
      <c r="O298" s="152">
        <f>ROUND(L298-(L298*10/100),0)</f>
        <v>132</v>
      </c>
      <c r="P298" s="222">
        <f>ROUND(L298+(L298*10/100),0)</f>
        <v>162</v>
      </c>
      <c r="Q298" s="223" t="s">
        <v>186</v>
      </c>
      <c r="R298" s="14"/>
    </row>
    <row r="299" spans="1:18" ht="14.25" thickBot="1">
      <c r="A299" s="85"/>
      <c r="B299" s="108"/>
      <c r="C299" s="53"/>
      <c r="D299" s="32"/>
      <c r="E299" s="32"/>
      <c r="F299" s="32"/>
      <c r="G299" s="167"/>
      <c r="H299" s="327"/>
      <c r="I299" s="291"/>
      <c r="J299" s="292"/>
      <c r="K299" s="312" t="s">
        <v>159</v>
      </c>
      <c r="L299" s="328">
        <f>L291+L293+L297+L295</f>
        <v>16343</v>
      </c>
      <c r="M299" s="328">
        <f>M291+M293+M297+M295</f>
        <v>16343</v>
      </c>
      <c r="N299" s="314">
        <f>M299/L299*100</f>
        <v>100</v>
      </c>
      <c r="O299" s="172">
        <f>ROUND(L299-(L299*10/100),0)</f>
        <v>14709</v>
      </c>
      <c r="P299" s="258">
        <f>ROUND(L299+(L299*10/100),0)</f>
        <v>17977</v>
      </c>
      <c r="Q299" s="245" t="s">
        <v>186</v>
      </c>
      <c r="R299" s="14"/>
    </row>
    <row r="300" spans="1:18" ht="28.5" customHeight="1">
      <c r="A300" s="73">
        <v>25</v>
      </c>
      <c r="B300" s="76" t="s">
        <v>176</v>
      </c>
      <c r="C300" s="49">
        <v>775</v>
      </c>
      <c r="D300" s="30">
        <v>30457183</v>
      </c>
      <c r="E300" s="28">
        <v>36466682.81</v>
      </c>
      <c r="F300" s="30">
        <v>34174950.49</v>
      </c>
      <c r="G300" s="247" t="s">
        <v>106</v>
      </c>
      <c r="H300" s="324" t="s">
        <v>161</v>
      </c>
      <c r="I300" s="247" t="s">
        <v>152</v>
      </c>
      <c r="J300" s="247" t="s">
        <v>105</v>
      </c>
      <c r="K300" s="138" t="s">
        <v>104</v>
      </c>
      <c r="L300" s="163">
        <v>62</v>
      </c>
      <c r="M300" s="163">
        <v>62</v>
      </c>
      <c r="N300" s="177">
        <f>M300/L300*100</f>
        <v>100</v>
      </c>
      <c r="O300" s="239">
        <f>ROUND(L300-(L300*10/100),0)</f>
        <v>56</v>
      </c>
      <c r="P300" s="219">
        <f>ROUND(L300+(L300*10/100),0)</f>
        <v>68</v>
      </c>
      <c r="Q300" s="143" t="s">
        <v>186</v>
      </c>
      <c r="R300" s="14"/>
    </row>
    <row r="301" spans="1:18" ht="28.5" customHeight="1">
      <c r="A301" s="75"/>
      <c r="B301" s="76"/>
      <c r="C301" s="51"/>
      <c r="D301" s="30"/>
      <c r="E301" s="30"/>
      <c r="F301" s="30"/>
      <c r="G301" s="247"/>
      <c r="H301" s="324"/>
      <c r="I301" s="159"/>
      <c r="J301" s="159"/>
      <c r="K301" s="149" t="s">
        <v>159</v>
      </c>
      <c r="L301" s="222">
        <v>6408</v>
      </c>
      <c r="M301" s="222">
        <v>6408</v>
      </c>
      <c r="N301" s="181">
        <f>M301/L301*100</f>
        <v>100</v>
      </c>
      <c r="O301" s="221">
        <f>ROUND(L301-(L301*10/100),0)</f>
        <v>5767</v>
      </c>
      <c r="P301" s="222">
        <f>ROUND(L301+(L301*10/100),0)</f>
        <v>7049</v>
      </c>
      <c r="Q301" s="223" t="s">
        <v>186</v>
      </c>
      <c r="R301" s="14"/>
    </row>
    <row r="302" spans="1:18" ht="24" customHeight="1">
      <c r="A302" s="75"/>
      <c r="B302" s="76"/>
      <c r="C302" s="51"/>
      <c r="D302" s="30"/>
      <c r="E302" s="30"/>
      <c r="F302" s="30"/>
      <c r="G302" s="247"/>
      <c r="H302" s="324"/>
      <c r="I302" s="247" t="s">
        <v>152</v>
      </c>
      <c r="J302" s="154" t="s">
        <v>101</v>
      </c>
      <c r="K302" s="138" t="s">
        <v>104</v>
      </c>
      <c r="L302" s="148">
        <v>232</v>
      </c>
      <c r="M302" s="148">
        <v>232</v>
      </c>
      <c r="N302" s="181">
        <f>M302/L302*100</f>
        <v>100</v>
      </c>
      <c r="O302" s="221">
        <f>ROUND(L302-(L302*10/100),0)</f>
        <v>209</v>
      </c>
      <c r="P302" s="222">
        <f>ROUND(L302+(L302*10/100),0)</f>
        <v>255</v>
      </c>
      <c r="Q302" s="223" t="s">
        <v>186</v>
      </c>
      <c r="R302" s="14"/>
    </row>
    <row r="303" spans="1:18" ht="23.25" customHeight="1">
      <c r="A303" s="75"/>
      <c r="B303" s="76"/>
      <c r="C303" s="51"/>
      <c r="D303" s="30"/>
      <c r="E303" s="30"/>
      <c r="F303" s="30"/>
      <c r="G303" s="247"/>
      <c r="H303" s="324"/>
      <c r="I303" s="159"/>
      <c r="J303" s="159"/>
      <c r="K303" s="149" t="s">
        <v>159</v>
      </c>
      <c r="L303" s="139">
        <v>28286</v>
      </c>
      <c r="M303" s="139">
        <v>28286</v>
      </c>
      <c r="N303" s="181">
        <f>M303/L303*100</f>
        <v>100</v>
      </c>
      <c r="O303" s="221">
        <f>ROUND(L303-(L303*10/100),0)</f>
        <v>25457</v>
      </c>
      <c r="P303" s="222">
        <f>ROUND(L303+(L303*10/100),0)</f>
        <v>31115</v>
      </c>
      <c r="Q303" s="223" t="s">
        <v>186</v>
      </c>
      <c r="R303" s="14"/>
    </row>
    <row r="304" spans="1:18" ht="13.5">
      <c r="A304" s="75"/>
      <c r="B304" s="76"/>
      <c r="C304" s="51"/>
      <c r="D304" s="30"/>
      <c r="E304" s="30"/>
      <c r="F304" s="30"/>
      <c r="G304" s="247"/>
      <c r="H304" s="324"/>
      <c r="I304" s="296" t="s">
        <v>160</v>
      </c>
      <c r="J304" s="297"/>
      <c r="K304" s="322" t="s">
        <v>104</v>
      </c>
      <c r="L304" s="323">
        <f>L300+L302</f>
        <v>294</v>
      </c>
      <c r="M304" s="323">
        <f>M300+M302</f>
        <v>294</v>
      </c>
      <c r="N304" s="181">
        <f>M304/L304*100</f>
        <v>100</v>
      </c>
      <c r="O304" s="221">
        <f>ROUND(L304-(L304*10/100),0)</f>
        <v>265</v>
      </c>
      <c r="P304" s="222">
        <f>ROUND(L304+(L304*10/100),0)</f>
        <v>323</v>
      </c>
      <c r="Q304" s="223" t="s">
        <v>186</v>
      </c>
      <c r="R304" s="14"/>
    </row>
    <row r="305" spans="1:18" ht="13.5">
      <c r="A305" s="75"/>
      <c r="B305" s="76"/>
      <c r="C305" s="51"/>
      <c r="D305" s="30"/>
      <c r="E305" s="30"/>
      <c r="F305" s="30"/>
      <c r="G305" s="159"/>
      <c r="H305" s="234"/>
      <c r="I305" s="289"/>
      <c r="J305" s="290"/>
      <c r="K305" s="287" t="s">
        <v>159</v>
      </c>
      <c r="L305" s="288">
        <f>L301+L303</f>
        <v>34694</v>
      </c>
      <c r="M305" s="288">
        <f>M301+M303</f>
        <v>34694</v>
      </c>
      <c r="N305" s="181">
        <f>M305/L305*100</f>
        <v>100</v>
      </c>
      <c r="O305" s="221">
        <f>ROUND(L305-(L305*10/100),0)</f>
        <v>31225</v>
      </c>
      <c r="P305" s="222">
        <f>ROUND(L305+(L305*10/100),0)</f>
        <v>38163</v>
      </c>
      <c r="Q305" s="223" t="s">
        <v>186</v>
      </c>
      <c r="R305" s="14"/>
    </row>
    <row r="306" spans="1:18" ht="13.5">
      <c r="A306" s="75"/>
      <c r="B306" s="76"/>
      <c r="C306" s="51"/>
      <c r="D306" s="30"/>
      <c r="E306" s="30"/>
      <c r="F306" s="30"/>
      <c r="G306" s="154" t="s">
        <v>102</v>
      </c>
      <c r="H306" s="324" t="s">
        <v>161</v>
      </c>
      <c r="I306" s="154" t="s">
        <v>103</v>
      </c>
      <c r="J306" s="247" t="s">
        <v>105</v>
      </c>
      <c r="K306" s="138" t="s">
        <v>104</v>
      </c>
      <c r="L306" s="163">
        <v>61</v>
      </c>
      <c r="M306" s="163">
        <v>61</v>
      </c>
      <c r="N306" s="181">
        <f>M306/L306*100</f>
        <v>100</v>
      </c>
      <c r="O306" s="221">
        <f>ROUND(L306-(L306*10/100),0)</f>
        <v>55</v>
      </c>
      <c r="P306" s="222">
        <f>ROUND(L306+(L306*10/100),0)</f>
        <v>67</v>
      </c>
      <c r="Q306" s="223" t="s">
        <v>186</v>
      </c>
      <c r="R306" s="14"/>
    </row>
    <row r="307" spans="1:18" ht="13.5">
      <c r="A307" s="75"/>
      <c r="B307" s="76"/>
      <c r="C307" s="51"/>
      <c r="D307" s="30"/>
      <c r="E307" s="30"/>
      <c r="F307" s="30"/>
      <c r="G307" s="247"/>
      <c r="H307" s="324"/>
      <c r="I307" s="159"/>
      <c r="J307" s="159"/>
      <c r="K307" s="149" t="s">
        <v>159</v>
      </c>
      <c r="L307" s="222">
        <v>6254</v>
      </c>
      <c r="M307" s="222">
        <v>6254</v>
      </c>
      <c r="N307" s="181">
        <f>M307/L307*100</f>
        <v>100</v>
      </c>
      <c r="O307" s="221">
        <f>ROUND(L307-(L307*10/100),0)</f>
        <v>5629</v>
      </c>
      <c r="P307" s="222">
        <f>ROUND(L307+(L307*10/100),0)</f>
        <v>6879</v>
      </c>
      <c r="Q307" s="223" t="s">
        <v>186</v>
      </c>
      <c r="R307" s="14"/>
    </row>
    <row r="308" spans="1:18" ht="13.5">
      <c r="A308" s="75"/>
      <c r="B308" s="76"/>
      <c r="C308" s="51"/>
      <c r="D308" s="30"/>
      <c r="E308" s="30"/>
      <c r="F308" s="30"/>
      <c r="G308" s="247"/>
      <c r="H308" s="324"/>
      <c r="I308" s="154" t="s">
        <v>99</v>
      </c>
      <c r="J308" s="247" t="s">
        <v>105</v>
      </c>
      <c r="K308" s="138" t="s">
        <v>104</v>
      </c>
      <c r="L308" s="163">
        <v>1</v>
      </c>
      <c r="M308" s="163">
        <v>1</v>
      </c>
      <c r="N308" s="181">
        <f>M308/L308*100</f>
        <v>100</v>
      </c>
      <c r="O308" s="221">
        <f>ROUND(L308-(L308*10/100),0)</f>
        <v>1</v>
      </c>
      <c r="P308" s="222">
        <f>ROUND(L308+(L308*10/100),0)</f>
        <v>1</v>
      </c>
      <c r="Q308" s="223" t="s">
        <v>186</v>
      </c>
      <c r="R308" s="14"/>
    </row>
    <row r="309" spans="1:18" ht="13.5">
      <c r="A309" s="75"/>
      <c r="B309" s="76"/>
      <c r="C309" s="51"/>
      <c r="D309" s="30"/>
      <c r="E309" s="30"/>
      <c r="F309" s="30"/>
      <c r="G309" s="247"/>
      <c r="H309" s="324"/>
      <c r="I309" s="159"/>
      <c r="J309" s="159"/>
      <c r="K309" s="149" t="s">
        <v>159</v>
      </c>
      <c r="L309" s="222">
        <v>154</v>
      </c>
      <c r="M309" s="222">
        <v>154</v>
      </c>
      <c r="N309" s="181">
        <f>M309/L309*100</f>
        <v>100</v>
      </c>
      <c r="O309" s="221">
        <f>ROUND(L309-(L309*10/100),0)</f>
        <v>139</v>
      </c>
      <c r="P309" s="222">
        <f>ROUND(L309+(L309*10/100),0)</f>
        <v>169</v>
      </c>
      <c r="Q309" s="223" t="s">
        <v>186</v>
      </c>
      <c r="R309" s="14"/>
    </row>
    <row r="310" spans="1:18" ht="13.5">
      <c r="A310" s="75"/>
      <c r="B310" s="76"/>
      <c r="C310" s="51"/>
      <c r="D310" s="30"/>
      <c r="E310" s="30"/>
      <c r="F310" s="30"/>
      <c r="G310" s="247"/>
      <c r="H310" s="324"/>
      <c r="I310" s="154" t="s">
        <v>103</v>
      </c>
      <c r="J310" s="154" t="s">
        <v>101</v>
      </c>
      <c r="K310" s="138" t="s">
        <v>104</v>
      </c>
      <c r="L310" s="139">
        <v>230</v>
      </c>
      <c r="M310" s="139">
        <v>230</v>
      </c>
      <c r="N310" s="181">
        <f>M310/L310*100</f>
        <v>100</v>
      </c>
      <c r="O310" s="221">
        <f>ROUND(L310-(L310*10/100),0)</f>
        <v>207</v>
      </c>
      <c r="P310" s="222">
        <f>ROUND(L310+(L310*10/100),0)</f>
        <v>253</v>
      </c>
      <c r="Q310" s="223" t="s">
        <v>186</v>
      </c>
      <c r="R310" s="14"/>
    </row>
    <row r="311" spans="1:18" ht="13.5">
      <c r="A311" s="75"/>
      <c r="B311" s="76"/>
      <c r="C311" s="51"/>
      <c r="D311" s="30"/>
      <c r="E311" s="30"/>
      <c r="F311" s="30"/>
      <c r="G311" s="247"/>
      <c r="H311" s="324"/>
      <c r="I311" s="159"/>
      <c r="J311" s="159"/>
      <c r="K311" s="149" t="s">
        <v>159</v>
      </c>
      <c r="L311" s="139">
        <v>28025</v>
      </c>
      <c r="M311" s="139">
        <v>28025</v>
      </c>
      <c r="N311" s="181">
        <f>M311/L311*100</f>
        <v>100</v>
      </c>
      <c r="O311" s="221">
        <f>ROUND(L311-(L311*10/100),0)</f>
        <v>25223</v>
      </c>
      <c r="P311" s="222">
        <f>ROUND(L311+(L311*10/100),0)</f>
        <v>30828</v>
      </c>
      <c r="Q311" s="223" t="s">
        <v>186</v>
      </c>
      <c r="R311" s="14"/>
    </row>
    <row r="312" spans="1:18" ht="12.75" customHeight="1">
      <c r="A312" s="75"/>
      <c r="B312" s="76"/>
      <c r="C312" s="51"/>
      <c r="D312" s="30"/>
      <c r="E312" s="30"/>
      <c r="F312" s="30"/>
      <c r="G312" s="247"/>
      <c r="H312" s="324"/>
      <c r="I312" s="154" t="s">
        <v>99</v>
      </c>
      <c r="J312" s="154" t="s">
        <v>101</v>
      </c>
      <c r="K312" s="138" t="s">
        <v>104</v>
      </c>
      <c r="L312" s="163">
        <v>2</v>
      </c>
      <c r="M312" s="163">
        <v>2</v>
      </c>
      <c r="N312" s="181">
        <f>M312/L312*100</f>
        <v>100</v>
      </c>
      <c r="O312" s="221">
        <f>ROUND(L312-(L312*10/100),0)</f>
        <v>2</v>
      </c>
      <c r="P312" s="222">
        <f>ROUND(L312+(L312*10/100),0)</f>
        <v>2</v>
      </c>
      <c r="Q312" s="223" t="s">
        <v>186</v>
      </c>
      <c r="R312" s="14"/>
    </row>
    <row r="313" spans="1:18" ht="13.5">
      <c r="A313" s="75"/>
      <c r="B313" s="76"/>
      <c r="C313" s="51"/>
      <c r="D313" s="30"/>
      <c r="E313" s="30"/>
      <c r="F313" s="30"/>
      <c r="G313" s="247"/>
      <c r="H313" s="324"/>
      <c r="I313" s="159"/>
      <c r="J313" s="159"/>
      <c r="K313" s="255" t="s">
        <v>159</v>
      </c>
      <c r="L313" s="166">
        <v>261</v>
      </c>
      <c r="M313" s="166">
        <v>261</v>
      </c>
      <c r="N313" s="181">
        <f>M313/L313*100</f>
        <v>100</v>
      </c>
      <c r="O313" s="221">
        <f>ROUND(L313-(L313*10/100),0)</f>
        <v>235</v>
      </c>
      <c r="P313" s="222">
        <f>ROUND(L313+(L313*10/100),0)</f>
        <v>287</v>
      </c>
      <c r="Q313" s="223" t="s">
        <v>186</v>
      </c>
      <c r="R313" s="14"/>
    </row>
    <row r="314" spans="1:18" ht="13.5">
      <c r="A314" s="75"/>
      <c r="B314" s="76"/>
      <c r="C314" s="51"/>
      <c r="D314" s="30"/>
      <c r="E314" s="30"/>
      <c r="F314" s="30"/>
      <c r="G314" s="247"/>
      <c r="H314" s="324"/>
      <c r="I314" s="296" t="s">
        <v>160</v>
      </c>
      <c r="J314" s="297"/>
      <c r="K314" s="287" t="s">
        <v>104</v>
      </c>
      <c r="L314" s="288">
        <f>L306+L312+L310+L308</f>
        <v>294</v>
      </c>
      <c r="M314" s="288">
        <f>M306+M312+M310+M308</f>
        <v>294</v>
      </c>
      <c r="N314" s="181">
        <f>M314/L314*100</f>
        <v>100</v>
      </c>
      <c r="O314" s="221">
        <f>ROUND(L314-(L314*10/100),0)</f>
        <v>265</v>
      </c>
      <c r="P314" s="222">
        <f>ROUND(L314+(L314*10/100),0)</f>
        <v>323</v>
      </c>
      <c r="Q314" s="223" t="s">
        <v>186</v>
      </c>
      <c r="R314" s="14"/>
    </row>
    <row r="315" spans="1:18" ht="14.25" thickBot="1">
      <c r="A315" s="85"/>
      <c r="B315" s="108"/>
      <c r="C315" s="53"/>
      <c r="D315" s="32"/>
      <c r="E315" s="32"/>
      <c r="F315" s="32"/>
      <c r="G315" s="167"/>
      <c r="H315" s="327"/>
      <c r="I315" s="291"/>
      <c r="J315" s="292"/>
      <c r="K315" s="298" t="s">
        <v>159</v>
      </c>
      <c r="L315" s="288">
        <f>L307+L313+L311+L309</f>
        <v>34694</v>
      </c>
      <c r="M315" s="288">
        <f>M307+M313+M311+M309</f>
        <v>34694</v>
      </c>
      <c r="N315" s="174">
        <f>M315/L315*100</f>
        <v>100</v>
      </c>
      <c r="O315" s="172">
        <f>ROUND(L315-(L315*10/100),0)</f>
        <v>31225</v>
      </c>
      <c r="P315" s="229">
        <f>ROUND(L315+(L315*10/100),0)</f>
        <v>38163</v>
      </c>
      <c r="Q315" s="174" t="s">
        <v>186</v>
      </c>
      <c r="R315" s="14"/>
    </row>
    <row r="316" spans="1:18" ht="12.75" customHeight="1">
      <c r="A316" s="73">
        <v>26</v>
      </c>
      <c r="B316" s="74" t="s">
        <v>135</v>
      </c>
      <c r="C316" s="55">
        <v>775</v>
      </c>
      <c r="D316" s="28">
        <v>23817695</v>
      </c>
      <c r="E316" s="28">
        <v>27745068.08</v>
      </c>
      <c r="F316" s="59">
        <v>25171732.78</v>
      </c>
      <c r="G316" s="252" t="s">
        <v>106</v>
      </c>
      <c r="H316" s="252" t="s">
        <v>161</v>
      </c>
      <c r="I316" s="252" t="s">
        <v>152</v>
      </c>
      <c r="J316" s="252" t="s">
        <v>105</v>
      </c>
      <c r="K316" s="217" t="s">
        <v>104</v>
      </c>
      <c r="L316" s="219">
        <v>25</v>
      </c>
      <c r="M316" s="219">
        <v>25</v>
      </c>
      <c r="N316" s="177">
        <f>M316/L316*100</f>
        <v>100</v>
      </c>
      <c r="O316" s="218">
        <f>ROUND(L316-(L316*10/100),0)</f>
        <v>23</v>
      </c>
      <c r="P316" s="219">
        <f>ROUND(L316+(L316*10/100),0)</f>
        <v>28</v>
      </c>
      <c r="Q316" s="143" t="s">
        <v>186</v>
      </c>
      <c r="R316" s="14"/>
    </row>
    <row r="317" spans="1:18" ht="13.5">
      <c r="A317" s="75"/>
      <c r="B317" s="76"/>
      <c r="C317" s="51"/>
      <c r="D317" s="30"/>
      <c r="E317" s="30"/>
      <c r="F317" s="57"/>
      <c r="G317" s="247"/>
      <c r="H317" s="159"/>
      <c r="I317" s="159"/>
      <c r="J317" s="159"/>
      <c r="K317" s="299" t="s">
        <v>159</v>
      </c>
      <c r="L317" s="146">
        <v>3215</v>
      </c>
      <c r="M317" s="146">
        <v>3215</v>
      </c>
      <c r="N317" s="300">
        <f>M317/L317*100</f>
        <v>100</v>
      </c>
      <c r="O317" s="152">
        <f>ROUND(L317-(L317*10/100),0)</f>
        <v>2894</v>
      </c>
      <c r="P317" s="146">
        <f>ROUND(L317+(L317*10/100),0)</f>
        <v>3537</v>
      </c>
      <c r="Q317" s="158" t="s">
        <v>186</v>
      </c>
      <c r="R317" s="14"/>
    </row>
    <row r="318" spans="1:18" ht="12.75" customHeight="1">
      <c r="A318" s="75"/>
      <c r="B318" s="76"/>
      <c r="C318" s="51"/>
      <c r="D318" s="30"/>
      <c r="E318" s="30"/>
      <c r="F318" s="57"/>
      <c r="G318" s="247"/>
      <c r="H318" s="301" t="s">
        <v>51</v>
      </c>
      <c r="I318" s="247" t="s">
        <v>152</v>
      </c>
      <c r="J318" s="247" t="s">
        <v>105</v>
      </c>
      <c r="K318" s="138" t="s">
        <v>104</v>
      </c>
      <c r="L318" s="146">
        <v>1</v>
      </c>
      <c r="M318" s="146">
        <v>1</v>
      </c>
      <c r="N318" s="300">
        <f>M318/L318*100</f>
        <v>100</v>
      </c>
      <c r="O318" s="152">
        <f>ROUND(L318-(L318*10/100),0)</f>
        <v>1</v>
      </c>
      <c r="P318" s="146">
        <f>ROUND(L318+(L318*10/100),0)</f>
        <v>1</v>
      </c>
      <c r="Q318" s="158" t="s">
        <v>186</v>
      </c>
      <c r="R318" s="14"/>
    </row>
    <row r="319" spans="1:18" ht="13.5">
      <c r="A319" s="75"/>
      <c r="B319" s="76"/>
      <c r="C319" s="51"/>
      <c r="D319" s="30"/>
      <c r="E319" s="30"/>
      <c r="F319" s="57"/>
      <c r="G319" s="247"/>
      <c r="H319" s="247"/>
      <c r="I319" s="159"/>
      <c r="J319" s="159"/>
      <c r="K319" s="299" t="s">
        <v>159</v>
      </c>
      <c r="L319" s="146">
        <v>56</v>
      </c>
      <c r="M319" s="146">
        <v>56</v>
      </c>
      <c r="N319" s="300">
        <f>M319/L319*100</f>
        <v>100</v>
      </c>
      <c r="O319" s="152">
        <f>ROUND(L319-(L319*10/100),0)</f>
        <v>50</v>
      </c>
      <c r="P319" s="146">
        <f>ROUND(L319+(L319*10/100),0)</f>
        <v>62</v>
      </c>
      <c r="Q319" s="158" t="s">
        <v>186</v>
      </c>
      <c r="R319" s="14"/>
    </row>
    <row r="320" spans="1:18" ht="13.5">
      <c r="A320" s="75"/>
      <c r="B320" s="76"/>
      <c r="C320" s="51"/>
      <c r="D320" s="30"/>
      <c r="E320" s="30"/>
      <c r="F320" s="57"/>
      <c r="G320" s="247"/>
      <c r="H320" s="247" t="s">
        <v>161</v>
      </c>
      <c r="I320" s="325" t="s">
        <v>100</v>
      </c>
      <c r="J320" s="325" t="s">
        <v>101</v>
      </c>
      <c r="K320" s="138" t="s">
        <v>104</v>
      </c>
      <c r="L320" s="146">
        <v>1</v>
      </c>
      <c r="M320" s="146">
        <v>1</v>
      </c>
      <c r="N320" s="300">
        <f>M320/L320*100</f>
        <v>100</v>
      </c>
      <c r="O320" s="152">
        <f>ROUND(L320-(L320*10/100),0)</f>
        <v>1</v>
      </c>
      <c r="P320" s="146">
        <f>ROUND(L320+(L320*10/100),0)</f>
        <v>1</v>
      </c>
      <c r="Q320" s="158" t="s">
        <v>186</v>
      </c>
      <c r="R320" s="14"/>
    </row>
    <row r="321" spans="1:18" ht="13.5">
      <c r="A321" s="75"/>
      <c r="B321" s="76"/>
      <c r="C321" s="51"/>
      <c r="D321" s="30"/>
      <c r="E321" s="30"/>
      <c r="F321" s="57"/>
      <c r="G321" s="247"/>
      <c r="H321" s="159"/>
      <c r="I321" s="160"/>
      <c r="J321" s="160"/>
      <c r="K321" s="299" t="s">
        <v>159</v>
      </c>
      <c r="L321" s="146">
        <v>46</v>
      </c>
      <c r="M321" s="146">
        <v>46</v>
      </c>
      <c r="N321" s="300">
        <f>M321/L321*100</f>
        <v>100</v>
      </c>
      <c r="O321" s="152">
        <f>ROUND(L321-(L321*10/100),0)</f>
        <v>41</v>
      </c>
      <c r="P321" s="146">
        <f>ROUND(L321+(L321*10/100),0)</f>
        <v>51</v>
      </c>
      <c r="Q321" s="158" t="s">
        <v>186</v>
      </c>
      <c r="R321" s="14"/>
    </row>
    <row r="322" spans="1:18" ht="13.5">
      <c r="A322" s="75"/>
      <c r="B322" s="76"/>
      <c r="C322" s="51"/>
      <c r="D322" s="30"/>
      <c r="E322" s="30"/>
      <c r="F322" s="57"/>
      <c r="G322" s="247"/>
      <c r="H322" s="301" t="s">
        <v>161</v>
      </c>
      <c r="I322" s="247" t="s">
        <v>152</v>
      </c>
      <c r="J322" s="301" t="s">
        <v>101</v>
      </c>
      <c r="K322" s="138" t="s">
        <v>104</v>
      </c>
      <c r="L322" s="146">
        <v>173</v>
      </c>
      <c r="M322" s="146">
        <v>173</v>
      </c>
      <c r="N322" s="300">
        <f>M322/L322*100</f>
        <v>100</v>
      </c>
      <c r="O322" s="152">
        <f>ROUND(L322-(L322*10/100),0)</f>
        <v>156</v>
      </c>
      <c r="P322" s="146">
        <f>ROUND(L322+(L322*10/100),0)</f>
        <v>190</v>
      </c>
      <c r="Q322" s="158" t="s">
        <v>186</v>
      </c>
      <c r="R322" s="14"/>
    </row>
    <row r="323" spans="1:18" ht="13.5">
      <c r="A323" s="75"/>
      <c r="B323" s="76"/>
      <c r="C323" s="51"/>
      <c r="D323" s="30"/>
      <c r="E323" s="30"/>
      <c r="F323" s="57"/>
      <c r="G323" s="247"/>
      <c r="H323" s="159"/>
      <c r="I323" s="159"/>
      <c r="J323" s="159"/>
      <c r="K323" s="299" t="s">
        <v>159</v>
      </c>
      <c r="L323" s="146">
        <v>17793</v>
      </c>
      <c r="M323" s="146">
        <v>17793</v>
      </c>
      <c r="N323" s="300">
        <f>M323/L323*100</f>
        <v>100</v>
      </c>
      <c r="O323" s="152">
        <f>ROUND(L323-(L323*10/100),0)</f>
        <v>16014</v>
      </c>
      <c r="P323" s="146">
        <f>ROUND(L323+(L323*10/100),0)</f>
        <v>19572</v>
      </c>
      <c r="Q323" s="158" t="s">
        <v>186</v>
      </c>
      <c r="R323" s="14"/>
    </row>
    <row r="324" spans="1:18" ht="12.75" customHeight="1">
      <c r="A324" s="75"/>
      <c r="B324" s="76"/>
      <c r="C324" s="51"/>
      <c r="D324" s="30"/>
      <c r="E324" s="30"/>
      <c r="F324" s="57"/>
      <c r="G324" s="247"/>
      <c r="H324" s="301" t="s">
        <v>51</v>
      </c>
      <c r="I324" s="301" t="s">
        <v>152</v>
      </c>
      <c r="J324" s="301" t="s">
        <v>101</v>
      </c>
      <c r="K324" s="299" t="s">
        <v>104</v>
      </c>
      <c r="L324" s="302">
        <v>11</v>
      </c>
      <c r="M324" s="302">
        <v>11</v>
      </c>
      <c r="N324" s="300">
        <f>M324/L324*100</f>
        <v>100</v>
      </c>
      <c r="O324" s="152">
        <f>ROUND(L324-(L324*10/100),0)</f>
        <v>10</v>
      </c>
      <c r="P324" s="146">
        <f>ROUND(L324+(L324*10/100),0)</f>
        <v>12</v>
      </c>
      <c r="Q324" s="158" t="s">
        <v>186</v>
      </c>
      <c r="R324" s="14"/>
    </row>
    <row r="325" spans="1:18" ht="13.5">
      <c r="A325" s="75"/>
      <c r="B325" s="76"/>
      <c r="C325" s="51"/>
      <c r="D325" s="30"/>
      <c r="E325" s="30"/>
      <c r="F325" s="57"/>
      <c r="G325" s="247"/>
      <c r="H325" s="247"/>
      <c r="I325" s="159"/>
      <c r="J325" s="159"/>
      <c r="K325" s="303" t="s">
        <v>159</v>
      </c>
      <c r="L325" s="316">
        <v>1425</v>
      </c>
      <c r="M325" s="316">
        <v>1425</v>
      </c>
      <c r="N325" s="300">
        <f>M325/L325*100</f>
        <v>100</v>
      </c>
      <c r="O325" s="152">
        <f>ROUND(L325-(L325*10/100),0)</f>
        <v>1283</v>
      </c>
      <c r="P325" s="146">
        <f>ROUND(L325+(L325*10/100),0)</f>
        <v>1568</v>
      </c>
      <c r="Q325" s="158" t="s">
        <v>186</v>
      </c>
      <c r="R325" s="14"/>
    </row>
    <row r="326" spans="1:18" ht="13.5">
      <c r="A326" s="75"/>
      <c r="B326" s="76"/>
      <c r="C326" s="51"/>
      <c r="D326" s="30"/>
      <c r="E326" s="30"/>
      <c r="F326" s="57"/>
      <c r="G326" s="247"/>
      <c r="H326" s="247"/>
      <c r="I326" s="304" t="s">
        <v>160</v>
      </c>
      <c r="J326" s="305"/>
      <c r="K326" s="306" t="s">
        <v>104</v>
      </c>
      <c r="L326" s="329">
        <f>L316+L318+L320+L322+L324</f>
        <v>211</v>
      </c>
      <c r="M326" s="329">
        <f>M316+M318+M320+M322+M324</f>
        <v>211</v>
      </c>
      <c r="N326" s="300">
        <f>M326/L326*100</f>
        <v>100</v>
      </c>
      <c r="O326" s="152">
        <f>ROUND(L326-(L326*10/100),0)</f>
        <v>190</v>
      </c>
      <c r="P326" s="146">
        <f>ROUND(L326+(L326*10/100),0)</f>
        <v>232</v>
      </c>
      <c r="Q326" s="158" t="s">
        <v>186</v>
      </c>
      <c r="R326" s="14"/>
    </row>
    <row r="327" spans="1:18" ht="13.5">
      <c r="A327" s="75"/>
      <c r="B327" s="76"/>
      <c r="C327" s="51"/>
      <c r="D327" s="30"/>
      <c r="E327" s="30"/>
      <c r="F327" s="57"/>
      <c r="G327" s="159"/>
      <c r="H327" s="247"/>
      <c r="I327" s="289"/>
      <c r="J327" s="290"/>
      <c r="K327" s="306" t="s">
        <v>159</v>
      </c>
      <c r="L327" s="307">
        <f>L317+L319+L321+L323+L325</f>
        <v>22535</v>
      </c>
      <c r="M327" s="307">
        <f>M317+M319+M321+M323+M325</f>
        <v>22535</v>
      </c>
      <c r="N327" s="300">
        <f>M327/L327*100</f>
        <v>100</v>
      </c>
      <c r="O327" s="152">
        <f>ROUND(L327-(L327*10/100),0)</f>
        <v>20282</v>
      </c>
      <c r="P327" s="146">
        <f>ROUND(L327+(L327*10/100),0)</f>
        <v>24789</v>
      </c>
      <c r="Q327" s="158" t="s">
        <v>186</v>
      </c>
      <c r="R327" s="14"/>
    </row>
    <row r="328" spans="1:18" ht="13.5">
      <c r="A328" s="75"/>
      <c r="B328" s="76"/>
      <c r="C328" s="51"/>
      <c r="D328" s="30"/>
      <c r="E328" s="30"/>
      <c r="F328" s="57"/>
      <c r="G328" s="301" t="s">
        <v>102</v>
      </c>
      <c r="H328" s="308" t="s">
        <v>161</v>
      </c>
      <c r="I328" s="247" t="s">
        <v>50</v>
      </c>
      <c r="J328" s="247" t="s">
        <v>105</v>
      </c>
      <c r="K328" s="138" t="s">
        <v>104</v>
      </c>
      <c r="L328" s="163">
        <v>24</v>
      </c>
      <c r="M328" s="163">
        <v>24</v>
      </c>
      <c r="N328" s="300">
        <f>M328/L328*100</f>
        <v>100</v>
      </c>
      <c r="O328" s="152">
        <f>ROUND(L328-(L328*10/100),0)</f>
        <v>22</v>
      </c>
      <c r="P328" s="146">
        <f>ROUND(L328+(L328*10/100),0)</f>
        <v>26</v>
      </c>
      <c r="Q328" s="158" t="s">
        <v>186</v>
      </c>
      <c r="R328" s="14"/>
    </row>
    <row r="329" spans="1:18" ht="13.5">
      <c r="A329" s="75"/>
      <c r="B329" s="76"/>
      <c r="C329" s="51"/>
      <c r="D329" s="30"/>
      <c r="E329" s="30"/>
      <c r="F329" s="57"/>
      <c r="G329" s="247"/>
      <c r="H329" s="309"/>
      <c r="I329" s="159"/>
      <c r="J329" s="159"/>
      <c r="K329" s="299" t="s">
        <v>159</v>
      </c>
      <c r="L329" s="146">
        <v>3052</v>
      </c>
      <c r="M329" s="146">
        <v>3052</v>
      </c>
      <c r="N329" s="300">
        <f>M329/L329*100</f>
        <v>100</v>
      </c>
      <c r="O329" s="152">
        <f>ROUND(L329-(L329*10/100),0)</f>
        <v>2747</v>
      </c>
      <c r="P329" s="146">
        <f>ROUND(L329+(L329*10/100),0)</f>
        <v>3357</v>
      </c>
      <c r="Q329" s="158" t="s">
        <v>186</v>
      </c>
      <c r="R329" s="14"/>
    </row>
    <row r="330" spans="1:18" ht="13.5">
      <c r="A330" s="75"/>
      <c r="B330" s="76"/>
      <c r="C330" s="51"/>
      <c r="D330" s="30"/>
      <c r="E330" s="30"/>
      <c r="F330" s="57"/>
      <c r="G330" s="247"/>
      <c r="H330" s="309"/>
      <c r="I330" s="301" t="s">
        <v>99</v>
      </c>
      <c r="J330" s="247" t="s">
        <v>105</v>
      </c>
      <c r="K330" s="299" t="s">
        <v>104</v>
      </c>
      <c r="L330" s="163">
        <v>1</v>
      </c>
      <c r="M330" s="163">
        <v>1</v>
      </c>
      <c r="N330" s="300">
        <f>M330/L330*100</f>
        <v>100</v>
      </c>
      <c r="O330" s="152">
        <f>ROUND(L330-(L330*10/100),0)</f>
        <v>1</v>
      </c>
      <c r="P330" s="146">
        <f>ROUND(L330+(L330*10/100),0)</f>
        <v>1</v>
      </c>
      <c r="Q330" s="158" t="s">
        <v>186</v>
      </c>
      <c r="R330" s="14"/>
    </row>
    <row r="331" spans="1:18" ht="13.5">
      <c r="A331" s="75"/>
      <c r="B331" s="76"/>
      <c r="C331" s="51"/>
      <c r="D331" s="30"/>
      <c r="E331" s="30"/>
      <c r="F331" s="57"/>
      <c r="G331" s="247"/>
      <c r="H331" s="330"/>
      <c r="I331" s="159"/>
      <c r="J331" s="159"/>
      <c r="K331" s="299" t="s">
        <v>159</v>
      </c>
      <c r="L331" s="163">
        <v>163</v>
      </c>
      <c r="M331" s="163">
        <v>163</v>
      </c>
      <c r="N331" s="300">
        <f>M331/L331*100</f>
        <v>100</v>
      </c>
      <c r="O331" s="152">
        <f>ROUND(L331-(L331*10/100),0)</f>
        <v>147</v>
      </c>
      <c r="P331" s="146">
        <f>ROUND(L331+(L331*10/100),0)</f>
        <v>179</v>
      </c>
      <c r="Q331" s="158" t="s">
        <v>186</v>
      </c>
      <c r="R331" s="14"/>
    </row>
    <row r="332" spans="1:18" ht="13.5">
      <c r="A332" s="75"/>
      <c r="B332" s="76"/>
      <c r="C332" s="51"/>
      <c r="D332" s="30"/>
      <c r="E332" s="30"/>
      <c r="F332" s="57"/>
      <c r="G332" s="247"/>
      <c r="H332" s="301" t="s">
        <v>51</v>
      </c>
      <c r="I332" s="247" t="s">
        <v>50</v>
      </c>
      <c r="J332" s="247" t="s">
        <v>105</v>
      </c>
      <c r="K332" s="138" t="s">
        <v>104</v>
      </c>
      <c r="L332" s="163">
        <v>1</v>
      </c>
      <c r="M332" s="163">
        <v>1</v>
      </c>
      <c r="N332" s="300">
        <f>M332/L332*100</f>
        <v>100</v>
      </c>
      <c r="O332" s="152">
        <f>ROUND(L332-(L332*10/100),0)</f>
        <v>1</v>
      </c>
      <c r="P332" s="146">
        <f>ROUND(L332+(L332*10/100),0)</f>
        <v>1</v>
      </c>
      <c r="Q332" s="158" t="s">
        <v>186</v>
      </c>
      <c r="R332" s="14"/>
    </row>
    <row r="333" spans="1:18" ht="13.5">
      <c r="A333" s="75"/>
      <c r="B333" s="76"/>
      <c r="C333" s="51"/>
      <c r="D333" s="30"/>
      <c r="E333" s="30"/>
      <c r="F333" s="57"/>
      <c r="G333" s="247"/>
      <c r="H333" s="159"/>
      <c r="I333" s="159"/>
      <c r="J333" s="159"/>
      <c r="K333" s="299" t="s">
        <v>159</v>
      </c>
      <c r="L333" s="163">
        <v>56</v>
      </c>
      <c r="M333" s="163">
        <v>56</v>
      </c>
      <c r="N333" s="300">
        <f>M333/L333*100</f>
        <v>100</v>
      </c>
      <c r="O333" s="152">
        <f>ROUND(L333-(L333*10/100),0)</f>
        <v>50</v>
      </c>
      <c r="P333" s="146">
        <f>ROUND(L333+(L333*10/100),0)</f>
        <v>62</v>
      </c>
      <c r="Q333" s="158" t="s">
        <v>186</v>
      </c>
      <c r="R333" s="14"/>
    </row>
    <row r="334" spans="1:18" ht="13.5">
      <c r="A334" s="75"/>
      <c r="B334" s="76"/>
      <c r="C334" s="51"/>
      <c r="D334" s="30"/>
      <c r="E334" s="30"/>
      <c r="F334" s="57"/>
      <c r="G334" s="247"/>
      <c r="H334" s="308" t="s">
        <v>161</v>
      </c>
      <c r="I334" s="325" t="s">
        <v>100</v>
      </c>
      <c r="J334" s="301" t="s">
        <v>101</v>
      </c>
      <c r="K334" s="299" t="s">
        <v>104</v>
      </c>
      <c r="L334" s="163">
        <v>1</v>
      </c>
      <c r="M334" s="163">
        <v>1</v>
      </c>
      <c r="N334" s="300">
        <f>M334/L334*100</f>
        <v>100</v>
      </c>
      <c r="O334" s="152">
        <f>ROUND(L334-(L334*10/100),0)</f>
        <v>1</v>
      </c>
      <c r="P334" s="146">
        <f>ROUND(L334+(L334*10/100),0)</f>
        <v>1</v>
      </c>
      <c r="Q334" s="158" t="s">
        <v>186</v>
      </c>
      <c r="R334" s="14"/>
    </row>
    <row r="335" spans="1:18" ht="13.5">
      <c r="A335" s="75"/>
      <c r="B335" s="76"/>
      <c r="C335" s="51"/>
      <c r="D335" s="30"/>
      <c r="E335" s="30"/>
      <c r="F335" s="57"/>
      <c r="G335" s="247"/>
      <c r="H335" s="309"/>
      <c r="I335" s="160"/>
      <c r="J335" s="159"/>
      <c r="K335" s="299" t="s">
        <v>159</v>
      </c>
      <c r="L335" s="163">
        <v>46</v>
      </c>
      <c r="M335" s="163">
        <v>46</v>
      </c>
      <c r="N335" s="300">
        <f>M335/L335*100</f>
        <v>100</v>
      </c>
      <c r="O335" s="152">
        <f>ROUND(L335-(L335*10/100),0)</f>
        <v>41</v>
      </c>
      <c r="P335" s="146">
        <f>ROUND(L335+(L335*10/100),0)</f>
        <v>51</v>
      </c>
      <c r="Q335" s="158" t="s">
        <v>186</v>
      </c>
      <c r="R335" s="14"/>
    </row>
    <row r="336" spans="1:18" ht="13.5">
      <c r="A336" s="75"/>
      <c r="B336" s="76"/>
      <c r="C336" s="51"/>
      <c r="D336" s="30"/>
      <c r="E336" s="30"/>
      <c r="F336" s="57"/>
      <c r="G336" s="247"/>
      <c r="H336" s="309"/>
      <c r="I336" s="301" t="s">
        <v>50</v>
      </c>
      <c r="J336" s="301" t="s">
        <v>101</v>
      </c>
      <c r="K336" s="299" t="s">
        <v>104</v>
      </c>
      <c r="L336" s="302">
        <v>172</v>
      </c>
      <c r="M336" s="302">
        <v>172</v>
      </c>
      <c r="N336" s="300">
        <f>M336/L336*100</f>
        <v>100</v>
      </c>
      <c r="O336" s="152">
        <f>ROUND(L336-(L336*10/100),0)</f>
        <v>155</v>
      </c>
      <c r="P336" s="146">
        <f>ROUND(L336+(L336*10/100),0)</f>
        <v>189</v>
      </c>
      <c r="Q336" s="158" t="s">
        <v>186</v>
      </c>
      <c r="R336" s="14"/>
    </row>
    <row r="337" spans="1:18" ht="13.5">
      <c r="A337" s="75"/>
      <c r="B337" s="76"/>
      <c r="C337" s="51"/>
      <c r="D337" s="30"/>
      <c r="E337" s="30"/>
      <c r="F337" s="57"/>
      <c r="G337" s="247"/>
      <c r="H337" s="309"/>
      <c r="I337" s="159"/>
      <c r="J337" s="159"/>
      <c r="K337" s="299" t="s">
        <v>159</v>
      </c>
      <c r="L337" s="146">
        <v>17731</v>
      </c>
      <c r="M337" s="146">
        <v>17731</v>
      </c>
      <c r="N337" s="300">
        <f>M337/L337*100</f>
        <v>100</v>
      </c>
      <c r="O337" s="152">
        <f>ROUND(L337-(L337*10/100),0)</f>
        <v>15958</v>
      </c>
      <c r="P337" s="146">
        <f>ROUND(L337+(L337*10/100),0)</f>
        <v>19504</v>
      </c>
      <c r="Q337" s="158" t="s">
        <v>186</v>
      </c>
      <c r="R337" s="14"/>
    </row>
    <row r="338" spans="1:18" ht="13.5">
      <c r="A338" s="75"/>
      <c r="B338" s="76"/>
      <c r="C338" s="51"/>
      <c r="D338" s="30"/>
      <c r="E338" s="30"/>
      <c r="F338" s="57"/>
      <c r="G338" s="247"/>
      <c r="H338" s="309"/>
      <c r="I338" s="301" t="s">
        <v>99</v>
      </c>
      <c r="J338" s="301" t="s">
        <v>101</v>
      </c>
      <c r="K338" s="299" t="s">
        <v>104</v>
      </c>
      <c r="L338" s="302">
        <v>1</v>
      </c>
      <c r="M338" s="302">
        <v>1</v>
      </c>
      <c r="N338" s="300">
        <f>M338/L338*100</f>
        <v>100</v>
      </c>
      <c r="O338" s="152">
        <f>ROUND(L338-(L338*10/100),0)</f>
        <v>1</v>
      </c>
      <c r="P338" s="146">
        <f>ROUND(L338+(L338*10/100),0)</f>
        <v>1</v>
      </c>
      <c r="Q338" s="158" t="s">
        <v>186</v>
      </c>
      <c r="R338" s="14"/>
    </row>
    <row r="339" spans="1:18" ht="13.5">
      <c r="A339" s="75"/>
      <c r="B339" s="76"/>
      <c r="C339" s="51"/>
      <c r="D339" s="30"/>
      <c r="E339" s="30"/>
      <c r="F339" s="57"/>
      <c r="G339" s="247"/>
      <c r="H339" s="330"/>
      <c r="I339" s="159"/>
      <c r="J339" s="159"/>
      <c r="K339" s="299" t="s">
        <v>159</v>
      </c>
      <c r="L339" s="302">
        <v>62</v>
      </c>
      <c r="M339" s="302">
        <v>62</v>
      </c>
      <c r="N339" s="300">
        <f>M339/L339*100</f>
        <v>100</v>
      </c>
      <c r="O339" s="152">
        <f>ROUND(L339-(L339*10/100),0)</f>
        <v>56</v>
      </c>
      <c r="P339" s="146">
        <f>ROUND(L339+(L339*10/100),0)</f>
        <v>68</v>
      </c>
      <c r="Q339" s="158" t="s">
        <v>186</v>
      </c>
      <c r="R339" s="14"/>
    </row>
    <row r="340" spans="1:18" ht="13.5">
      <c r="A340" s="75"/>
      <c r="B340" s="76"/>
      <c r="C340" s="51"/>
      <c r="D340" s="30"/>
      <c r="E340" s="30"/>
      <c r="F340" s="57"/>
      <c r="G340" s="247"/>
      <c r="H340" s="301" t="s">
        <v>51</v>
      </c>
      <c r="I340" s="301" t="s">
        <v>50</v>
      </c>
      <c r="J340" s="301" t="s">
        <v>101</v>
      </c>
      <c r="K340" s="299" t="s">
        <v>104</v>
      </c>
      <c r="L340" s="302">
        <v>11</v>
      </c>
      <c r="M340" s="302">
        <v>11</v>
      </c>
      <c r="N340" s="300">
        <f>M340/L340*100</f>
        <v>100</v>
      </c>
      <c r="O340" s="152">
        <f>ROUND(L340-(L340*10/100),0)</f>
        <v>10</v>
      </c>
      <c r="P340" s="146">
        <f>ROUND(L340+(L340*10/100),0)</f>
        <v>12</v>
      </c>
      <c r="Q340" s="158" t="s">
        <v>186</v>
      </c>
      <c r="R340" s="14"/>
    </row>
    <row r="341" spans="1:18" ht="13.5">
      <c r="A341" s="75"/>
      <c r="B341" s="76"/>
      <c r="C341" s="51"/>
      <c r="D341" s="30"/>
      <c r="E341" s="30"/>
      <c r="F341" s="57"/>
      <c r="G341" s="247"/>
      <c r="H341" s="247"/>
      <c r="I341" s="159"/>
      <c r="J341" s="159"/>
      <c r="K341" s="299" t="s">
        <v>159</v>
      </c>
      <c r="L341" s="146">
        <v>1425</v>
      </c>
      <c r="M341" s="146">
        <v>1425</v>
      </c>
      <c r="N341" s="300">
        <f>M341/L341*100</f>
        <v>100</v>
      </c>
      <c r="O341" s="152">
        <f>ROUND(L341-(L341*10/100),0)</f>
        <v>1283</v>
      </c>
      <c r="P341" s="146">
        <f>ROUND(L341+(L341*10/100),0)</f>
        <v>1568</v>
      </c>
      <c r="Q341" s="158" t="s">
        <v>186</v>
      </c>
      <c r="R341" s="14"/>
    </row>
    <row r="342" spans="1:18" ht="13.5">
      <c r="A342" s="75"/>
      <c r="B342" s="76"/>
      <c r="C342" s="51"/>
      <c r="D342" s="30"/>
      <c r="E342" s="30"/>
      <c r="F342" s="57"/>
      <c r="G342" s="247"/>
      <c r="H342" s="247"/>
      <c r="I342" s="296" t="s">
        <v>160</v>
      </c>
      <c r="J342" s="297"/>
      <c r="K342" s="306" t="s">
        <v>104</v>
      </c>
      <c r="L342" s="307">
        <f>L328+L336+L338+L340+L334+L330+L332</f>
        <v>211</v>
      </c>
      <c r="M342" s="307">
        <f>M328+M336+M338+M340+M334+M330+M332</f>
        <v>211</v>
      </c>
      <c r="N342" s="300">
        <f>M342/L342*100</f>
        <v>100</v>
      </c>
      <c r="O342" s="152">
        <f>ROUND(L342-(L342*10/100),0)</f>
        <v>190</v>
      </c>
      <c r="P342" s="146">
        <f>ROUND(L342+(L342*10/100),0)</f>
        <v>232</v>
      </c>
      <c r="Q342" s="158" t="s">
        <v>186</v>
      </c>
      <c r="R342" s="14"/>
    </row>
    <row r="343" spans="1:18" ht="14.25" thickBot="1">
      <c r="A343" s="85"/>
      <c r="B343" s="108"/>
      <c r="C343" s="53"/>
      <c r="D343" s="32"/>
      <c r="E343" s="32"/>
      <c r="F343" s="58"/>
      <c r="G343" s="167"/>
      <c r="H343" s="167"/>
      <c r="I343" s="291"/>
      <c r="J343" s="292"/>
      <c r="K343" s="312" t="s">
        <v>159</v>
      </c>
      <c r="L343" s="313">
        <f>L329+L337+L339+L341+L335+L331+L333</f>
        <v>22535</v>
      </c>
      <c r="M343" s="313">
        <f>M329+M337+M339+M341+M335+M331+M333</f>
        <v>22535</v>
      </c>
      <c r="N343" s="314">
        <f>M343/L343*100</f>
        <v>100</v>
      </c>
      <c r="O343" s="172">
        <f>ROUND(L343-(L343*10/100),0)</f>
        <v>20282</v>
      </c>
      <c r="P343" s="173">
        <f>ROUND(L343+(L343*10/100),0)</f>
        <v>24789</v>
      </c>
      <c r="Q343" s="174" t="s">
        <v>186</v>
      </c>
      <c r="R343" s="14"/>
    </row>
    <row r="344" spans="1:18" ht="24.75" customHeight="1">
      <c r="A344" s="73">
        <v>27</v>
      </c>
      <c r="B344" s="76" t="s">
        <v>134</v>
      </c>
      <c r="C344" s="49">
        <v>775</v>
      </c>
      <c r="D344" s="30">
        <v>20521728</v>
      </c>
      <c r="E344" s="28">
        <v>24690063.36</v>
      </c>
      <c r="F344" s="57">
        <v>22088180.59</v>
      </c>
      <c r="G344" s="247" t="s">
        <v>106</v>
      </c>
      <c r="H344" s="247" t="s">
        <v>161</v>
      </c>
      <c r="I344" s="247" t="s">
        <v>152</v>
      </c>
      <c r="J344" s="247" t="s">
        <v>105</v>
      </c>
      <c r="K344" s="138" t="s">
        <v>104</v>
      </c>
      <c r="L344" s="163">
        <v>41</v>
      </c>
      <c r="M344" s="163">
        <v>41</v>
      </c>
      <c r="N344" s="177">
        <f>M344/L344*100</f>
        <v>100</v>
      </c>
      <c r="O344" s="239">
        <f>ROUND(L344-(L344*10/100),0)</f>
        <v>37</v>
      </c>
      <c r="P344" s="139">
        <f>ROUND(L344+(L344*10/100),0)</f>
        <v>45</v>
      </c>
      <c r="Q344" s="147" t="s">
        <v>186</v>
      </c>
      <c r="R344" s="14"/>
    </row>
    <row r="345" spans="1:18" ht="22.5" customHeight="1">
      <c r="A345" s="75"/>
      <c r="B345" s="76"/>
      <c r="C345" s="51"/>
      <c r="D345" s="30"/>
      <c r="E345" s="30"/>
      <c r="F345" s="57"/>
      <c r="G345" s="247"/>
      <c r="H345" s="247"/>
      <c r="I345" s="159"/>
      <c r="J345" s="159"/>
      <c r="K345" s="299" t="s">
        <v>159</v>
      </c>
      <c r="L345" s="146">
        <v>4461</v>
      </c>
      <c r="M345" s="146">
        <v>4461</v>
      </c>
      <c r="N345" s="300">
        <f>M345/L345*100</f>
        <v>100</v>
      </c>
      <c r="O345" s="152">
        <f>ROUND(L345-(L345*10/100),0)</f>
        <v>4015</v>
      </c>
      <c r="P345" s="146">
        <f>ROUND(L345+(L345*10/100),0)</f>
        <v>4907</v>
      </c>
      <c r="Q345" s="223" t="s">
        <v>186</v>
      </c>
      <c r="R345" s="14"/>
    </row>
    <row r="346" spans="1:18" ht="27.75" customHeight="1">
      <c r="A346" s="75"/>
      <c r="B346" s="76"/>
      <c r="C346" s="51"/>
      <c r="D346" s="30"/>
      <c r="E346" s="30"/>
      <c r="F346" s="57"/>
      <c r="G346" s="247"/>
      <c r="H346" s="247"/>
      <c r="I346" s="301" t="s">
        <v>152</v>
      </c>
      <c r="J346" s="301" t="s">
        <v>101</v>
      </c>
      <c r="K346" s="138" t="s">
        <v>104</v>
      </c>
      <c r="L346" s="146">
        <v>149</v>
      </c>
      <c r="M346" s="146">
        <v>149</v>
      </c>
      <c r="N346" s="300">
        <f>M346/L346*100</f>
        <v>100</v>
      </c>
      <c r="O346" s="152">
        <f>ROUND(L346-(L346*10/100),0)</f>
        <v>134</v>
      </c>
      <c r="P346" s="146">
        <f>ROUND(L346+(L346*10/100),0)</f>
        <v>164</v>
      </c>
      <c r="Q346" s="223" t="s">
        <v>186</v>
      </c>
      <c r="R346" s="14"/>
    </row>
    <row r="347" spans="1:18" ht="27" customHeight="1">
      <c r="A347" s="75"/>
      <c r="B347" s="76"/>
      <c r="C347" s="51"/>
      <c r="D347" s="30"/>
      <c r="E347" s="30"/>
      <c r="F347" s="57"/>
      <c r="G347" s="247"/>
      <c r="H347" s="247"/>
      <c r="I347" s="159"/>
      <c r="J347" s="159"/>
      <c r="K347" s="299" t="s">
        <v>159</v>
      </c>
      <c r="L347" s="146">
        <v>18127</v>
      </c>
      <c r="M347" s="146">
        <v>18127</v>
      </c>
      <c r="N347" s="300">
        <f>M347/L347*100</f>
        <v>100</v>
      </c>
      <c r="O347" s="152">
        <f>ROUND(L347-(L347*10/100),0)</f>
        <v>16314</v>
      </c>
      <c r="P347" s="146">
        <f>ROUND(L347+(L347*10/100),0)</f>
        <v>19940</v>
      </c>
      <c r="Q347" s="223" t="s">
        <v>186</v>
      </c>
      <c r="R347" s="14"/>
    </row>
    <row r="348" spans="1:18" ht="13.5">
      <c r="A348" s="75"/>
      <c r="B348" s="76"/>
      <c r="C348" s="51"/>
      <c r="D348" s="30"/>
      <c r="E348" s="30"/>
      <c r="F348" s="57"/>
      <c r="G348" s="247"/>
      <c r="H348" s="247"/>
      <c r="I348" s="301" t="s">
        <v>100</v>
      </c>
      <c r="J348" s="301" t="s">
        <v>101</v>
      </c>
      <c r="K348" s="138" t="s">
        <v>104</v>
      </c>
      <c r="L348" s="146">
        <v>1</v>
      </c>
      <c r="M348" s="146">
        <v>1</v>
      </c>
      <c r="N348" s="300">
        <f>M348/L348*100</f>
        <v>100</v>
      </c>
      <c r="O348" s="152">
        <f>ROUND(L348-(L348*10/100),0)</f>
        <v>1</v>
      </c>
      <c r="P348" s="146">
        <f>ROUND(L348+(L348*10/100),0)</f>
        <v>1</v>
      </c>
      <c r="Q348" s="223" t="s">
        <v>186</v>
      </c>
      <c r="R348" s="14"/>
    </row>
    <row r="349" spans="1:18" ht="13.5">
      <c r="A349" s="75"/>
      <c r="B349" s="76"/>
      <c r="C349" s="51"/>
      <c r="D349" s="30"/>
      <c r="E349" s="30"/>
      <c r="F349" s="57"/>
      <c r="G349" s="247"/>
      <c r="H349" s="247"/>
      <c r="I349" s="159"/>
      <c r="J349" s="159"/>
      <c r="K349" s="299" t="s">
        <v>159</v>
      </c>
      <c r="L349" s="146">
        <v>18</v>
      </c>
      <c r="M349" s="146">
        <v>18</v>
      </c>
      <c r="N349" s="300">
        <f>M349/L349*100</f>
        <v>100</v>
      </c>
      <c r="O349" s="152">
        <f>ROUND(L349-(L349*10/100),0)</f>
        <v>16</v>
      </c>
      <c r="P349" s="146">
        <f>ROUND(L349+(L349*10/100),0)</f>
        <v>20</v>
      </c>
      <c r="Q349" s="223" t="s">
        <v>186</v>
      </c>
      <c r="R349" s="14"/>
    </row>
    <row r="350" spans="1:18" ht="13.5">
      <c r="A350" s="75"/>
      <c r="B350" s="76"/>
      <c r="C350" s="51"/>
      <c r="D350" s="30"/>
      <c r="E350" s="30"/>
      <c r="F350" s="57"/>
      <c r="G350" s="247"/>
      <c r="H350" s="247"/>
      <c r="I350" s="304" t="s">
        <v>160</v>
      </c>
      <c r="J350" s="305"/>
      <c r="K350" s="306" t="s">
        <v>104</v>
      </c>
      <c r="L350" s="307">
        <f>L344+L348+L346</f>
        <v>191</v>
      </c>
      <c r="M350" s="307">
        <f>M344+M348+M346</f>
        <v>191</v>
      </c>
      <c r="N350" s="300">
        <f>M350/L350*100</f>
        <v>100</v>
      </c>
      <c r="O350" s="152">
        <f>ROUND(L350-(L350*10/100),0)</f>
        <v>172</v>
      </c>
      <c r="P350" s="146">
        <f>ROUND(L350+(L350*10/100),0)</f>
        <v>210</v>
      </c>
      <c r="Q350" s="223" t="s">
        <v>186</v>
      </c>
      <c r="R350" s="14"/>
    </row>
    <row r="351" spans="1:18" ht="13.5">
      <c r="A351" s="75"/>
      <c r="B351" s="76"/>
      <c r="C351" s="51"/>
      <c r="D351" s="30"/>
      <c r="E351" s="30"/>
      <c r="F351" s="57"/>
      <c r="G351" s="159"/>
      <c r="H351" s="159"/>
      <c r="I351" s="289"/>
      <c r="J351" s="290"/>
      <c r="K351" s="306" t="s">
        <v>159</v>
      </c>
      <c r="L351" s="307">
        <f>L345+L349+L347</f>
        <v>22606</v>
      </c>
      <c r="M351" s="307">
        <f>M345+M349+M347</f>
        <v>22606</v>
      </c>
      <c r="N351" s="300">
        <f>M351/L351*100</f>
        <v>100</v>
      </c>
      <c r="O351" s="152">
        <f>ROUND(L351-(L351*10/100),0)</f>
        <v>20345</v>
      </c>
      <c r="P351" s="146">
        <f>ROUND(L351+(L351*10/100),0)</f>
        <v>24867</v>
      </c>
      <c r="Q351" s="223" t="s">
        <v>186</v>
      </c>
      <c r="R351" s="14"/>
    </row>
    <row r="352" spans="1:18" ht="13.5">
      <c r="A352" s="75"/>
      <c r="B352" s="76"/>
      <c r="C352" s="51"/>
      <c r="D352" s="30"/>
      <c r="E352" s="30"/>
      <c r="F352" s="57"/>
      <c r="G352" s="301" t="s">
        <v>102</v>
      </c>
      <c r="H352" s="308" t="s">
        <v>161</v>
      </c>
      <c r="I352" s="247" t="s">
        <v>50</v>
      </c>
      <c r="J352" s="247" t="s">
        <v>105</v>
      </c>
      <c r="K352" s="138" t="s">
        <v>104</v>
      </c>
      <c r="L352" s="163">
        <v>41</v>
      </c>
      <c r="M352" s="163">
        <v>41</v>
      </c>
      <c r="N352" s="300">
        <f>M352/L352*100</f>
        <v>100</v>
      </c>
      <c r="O352" s="152">
        <f>ROUND(L352-(L352*10/100),0)</f>
        <v>37</v>
      </c>
      <c r="P352" s="146">
        <f>ROUND(L352+(L352*10/100),0)</f>
        <v>45</v>
      </c>
      <c r="Q352" s="223" t="s">
        <v>186</v>
      </c>
      <c r="R352" s="14"/>
    </row>
    <row r="353" spans="1:18" ht="13.5">
      <c r="A353" s="75"/>
      <c r="B353" s="76"/>
      <c r="C353" s="51"/>
      <c r="D353" s="30"/>
      <c r="E353" s="30"/>
      <c r="F353" s="57"/>
      <c r="G353" s="247"/>
      <c r="H353" s="309"/>
      <c r="I353" s="159"/>
      <c r="J353" s="159"/>
      <c r="K353" s="299" t="s">
        <v>159</v>
      </c>
      <c r="L353" s="146">
        <v>4461</v>
      </c>
      <c r="M353" s="146">
        <v>4461</v>
      </c>
      <c r="N353" s="300">
        <f>M353/L353*100</f>
        <v>100</v>
      </c>
      <c r="O353" s="152">
        <f>ROUND(L353-(L353*10/100),0)</f>
        <v>4015</v>
      </c>
      <c r="P353" s="146">
        <f>ROUND(L353+(L353*10/100),0)</f>
        <v>4907</v>
      </c>
      <c r="Q353" s="223" t="s">
        <v>186</v>
      </c>
      <c r="R353" s="14"/>
    </row>
    <row r="354" spans="1:18" ht="12.75" customHeight="1">
      <c r="A354" s="75"/>
      <c r="B354" s="76"/>
      <c r="C354" s="51"/>
      <c r="D354" s="30"/>
      <c r="E354" s="30"/>
      <c r="F354" s="57"/>
      <c r="G354" s="247"/>
      <c r="H354" s="309"/>
      <c r="I354" s="301" t="s">
        <v>50</v>
      </c>
      <c r="J354" s="247" t="s">
        <v>101</v>
      </c>
      <c r="K354" s="138" t="s">
        <v>104</v>
      </c>
      <c r="L354" s="146">
        <v>149</v>
      </c>
      <c r="M354" s="146">
        <v>149</v>
      </c>
      <c r="N354" s="300">
        <f>M354/L354*100</f>
        <v>100</v>
      </c>
      <c r="O354" s="152">
        <f>ROUND(L354-(L354*10/100),0)</f>
        <v>134</v>
      </c>
      <c r="P354" s="146">
        <f>ROUND(L354+(L354*10/100),0)</f>
        <v>164</v>
      </c>
      <c r="Q354" s="223" t="s">
        <v>186</v>
      </c>
      <c r="R354" s="14"/>
    </row>
    <row r="355" spans="1:18" ht="13.5">
      <c r="A355" s="75"/>
      <c r="B355" s="76"/>
      <c r="C355" s="51"/>
      <c r="D355" s="30"/>
      <c r="E355" s="30"/>
      <c r="F355" s="57"/>
      <c r="G355" s="247"/>
      <c r="H355" s="309"/>
      <c r="I355" s="159"/>
      <c r="J355" s="159"/>
      <c r="K355" s="299" t="s">
        <v>159</v>
      </c>
      <c r="L355" s="146">
        <v>18127</v>
      </c>
      <c r="M355" s="146">
        <v>18127</v>
      </c>
      <c r="N355" s="300">
        <f>M355/L355*100</f>
        <v>100</v>
      </c>
      <c r="O355" s="152">
        <f>ROUND(L355-(L355*10/100),0)</f>
        <v>16314</v>
      </c>
      <c r="P355" s="146">
        <f>ROUND(L355+(L355*10/100),0)</f>
        <v>19940</v>
      </c>
      <c r="Q355" s="223" t="s">
        <v>186</v>
      </c>
      <c r="R355" s="14"/>
    </row>
    <row r="356" spans="1:18" ht="13.5">
      <c r="A356" s="75"/>
      <c r="B356" s="76"/>
      <c r="C356" s="51"/>
      <c r="D356" s="30"/>
      <c r="E356" s="30"/>
      <c r="F356" s="57"/>
      <c r="G356" s="247"/>
      <c r="H356" s="309"/>
      <c r="I356" s="301" t="s">
        <v>100</v>
      </c>
      <c r="J356" s="301" t="s">
        <v>101</v>
      </c>
      <c r="K356" s="299" t="s">
        <v>104</v>
      </c>
      <c r="L356" s="146">
        <v>1</v>
      </c>
      <c r="M356" s="146">
        <v>1</v>
      </c>
      <c r="N356" s="300">
        <f>M356/L356*100</f>
        <v>100</v>
      </c>
      <c r="O356" s="152">
        <f>ROUND(L356-(L356*10/100),0)</f>
        <v>1</v>
      </c>
      <c r="P356" s="146">
        <f>ROUND(L356+(L356*10/100),0)</f>
        <v>1</v>
      </c>
      <c r="Q356" s="223" t="s">
        <v>186</v>
      </c>
      <c r="R356" s="14"/>
    </row>
    <row r="357" spans="1:18" ht="13.5">
      <c r="A357" s="75"/>
      <c r="B357" s="76"/>
      <c r="C357" s="51"/>
      <c r="D357" s="30"/>
      <c r="E357" s="30"/>
      <c r="F357" s="57"/>
      <c r="G357" s="247"/>
      <c r="H357" s="309"/>
      <c r="I357" s="159"/>
      <c r="J357" s="159"/>
      <c r="K357" s="299" t="s">
        <v>159</v>
      </c>
      <c r="L357" s="146">
        <v>18</v>
      </c>
      <c r="M357" s="146">
        <v>18</v>
      </c>
      <c r="N357" s="300">
        <f>M357/L357*100</f>
        <v>100</v>
      </c>
      <c r="O357" s="152">
        <f>ROUND(L357-(L357*10/100),0)</f>
        <v>16</v>
      </c>
      <c r="P357" s="146">
        <f>ROUND(L357+(L357*10/100),0)</f>
        <v>20</v>
      </c>
      <c r="Q357" s="223" t="s">
        <v>186</v>
      </c>
      <c r="R357" s="14"/>
    </row>
    <row r="358" spans="1:18" ht="13.5">
      <c r="A358" s="75"/>
      <c r="B358" s="76"/>
      <c r="C358" s="51"/>
      <c r="D358" s="30"/>
      <c r="E358" s="30"/>
      <c r="F358" s="57"/>
      <c r="G358" s="247"/>
      <c r="H358" s="309"/>
      <c r="I358" s="296" t="s">
        <v>160</v>
      </c>
      <c r="J358" s="297"/>
      <c r="K358" s="306" t="s">
        <v>104</v>
      </c>
      <c r="L358" s="307">
        <f>L352+L354+L356</f>
        <v>191</v>
      </c>
      <c r="M358" s="307">
        <f>M352+M354+M356</f>
        <v>191</v>
      </c>
      <c r="N358" s="300">
        <f>M358/L358*100</f>
        <v>100</v>
      </c>
      <c r="O358" s="152">
        <f>ROUND(L358-(L358*10/100),0)</f>
        <v>172</v>
      </c>
      <c r="P358" s="146">
        <f>ROUND(L358+(L358*10/100),0)</f>
        <v>210</v>
      </c>
      <c r="Q358" s="223" t="s">
        <v>186</v>
      </c>
      <c r="R358" s="14"/>
    </row>
    <row r="359" spans="1:18" ht="19.5" customHeight="1" thickBot="1">
      <c r="A359" s="85"/>
      <c r="B359" s="108"/>
      <c r="C359" s="53"/>
      <c r="D359" s="32"/>
      <c r="E359" s="32"/>
      <c r="F359" s="58"/>
      <c r="G359" s="167"/>
      <c r="H359" s="311"/>
      <c r="I359" s="291"/>
      <c r="J359" s="292"/>
      <c r="K359" s="312" t="s">
        <v>159</v>
      </c>
      <c r="L359" s="313">
        <f>L353+L355+L357</f>
        <v>22606</v>
      </c>
      <c r="M359" s="313">
        <f>M353+M355+M357</f>
        <v>22606</v>
      </c>
      <c r="N359" s="314">
        <f>M359/L359*100</f>
        <v>100</v>
      </c>
      <c r="O359" s="172">
        <f>ROUND(L359-(L359*10/100),0)</f>
        <v>20345</v>
      </c>
      <c r="P359" s="173">
        <f>ROUND(L359+(L359*10/100),0)</f>
        <v>24867</v>
      </c>
      <c r="Q359" s="174" t="s">
        <v>186</v>
      </c>
      <c r="R359" s="14"/>
    </row>
    <row r="360" spans="1:18" ht="23.25" customHeight="1">
      <c r="A360" s="75">
        <v>28</v>
      </c>
      <c r="B360" s="76" t="s">
        <v>133</v>
      </c>
      <c r="C360" s="49">
        <v>775</v>
      </c>
      <c r="D360" s="30">
        <v>39727171</v>
      </c>
      <c r="E360" s="28">
        <v>37202812.37</v>
      </c>
      <c r="F360" s="30">
        <v>35607142.21</v>
      </c>
      <c r="G360" s="247" t="s">
        <v>62</v>
      </c>
      <c r="H360" s="247" t="s">
        <v>161</v>
      </c>
      <c r="I360" s="247" t="s">
        <v>152</v>
      </c>
      <c r="J360" s="247" t="s">
        <v>105</v>
      </c>
      <c r="K360" s="138" t="s">
        <v>104</v>
      </c>
      <c r="L360" s="163">
        <v>11</v>
      </c>
      <c r="M360" s="163">
        <v>11</v>
      </c>
      <c r="N360" s="177">
        <f>M360/L360*100</f>
        <v>100</v>
      </c>
      <c r="O360" s="239">
        <f>ROUND(L360-(L360*10/100),0)</f>
        <v>10</v>
      </c>
      <c r="P360" s="139">
        <f>ROUND(L360+(L360*10/100),0)</f>
        <v>12</v>
      </c>
      <c r="Q360" s="223" t="s">
        <v>186</v>
      </c>
      <c r="R360" s="14"/>
    </row>
    <row r="361" spans="1:18" ht="13.5" customHeight="1">
      <c r="A361" s="75"/>
      <c r="B361" s="76"/>
      <c r="C361" s="51"/>
      <c r="D361" s="30"/>
      <c r="E361" s="30"/>
      <c r="F361" s="30"/>
      <c r="G361" s="247"/>
      <c r="H361" s="247"/>
      <c r="I361" s="159"/>
      <c r="J361" s="159"/>
      <c r="K361" s="299" t="s">
        <v>159</v>
      </c>
      <c r="L361" s="146">
        <v>1126</v>
      </c>
      <c r="M361" s="146">
        <v>1126</v>
      </c>
      <c r="N361" s="300">
        <f>M361/L361*100</f>
        <v>100</v>
      </c>
      <c r="O361" s="152">
        <f>ROUND(L361-(L361*10/100),0)</f>
        <v>1013</v>
      </c>
      <c r="P361" s="222">
        <f>ROUND(L361+(L361*10/100),0)</f>
        <v>1239</v>
      </c>
      <c r="Q361" s="223" t="s">
        <v>186</v>
      </c>
      <c r="R361" s="14"/>
    </row>
    <row r="362" spans="1:18" ht="13.5" customHeight="1">
      <c r="A362" s="75"/>
      <c r="B362" s="76"/>
      <c r="C362" s="51"/>
      <c r="D362" s="30"/>
      <c r="E362" s="30"/>
      <c r="F362" s="30"/>
      <c r="G362" s="247"/>
      <c r="H362" s="247"/>
      <c r="I362" s="247" t="s">
        <v>152</v>
      </c>
      <c r="J362" s="247" t="s">
        <v>101</v>
      </c>
      <c r="K362" s="138" t="s">
        <v>104</v>
      </c>
      <c r="L362" s="163">
        <v>320</v>
      </c>
      <c r="M362" s="163">
        <v>320</v>
      </c>
      <c r="N362" s="300">
        <f>M362/L362*100</f>
        <v>100</v>
      </c>
      <c r="O362" s="152">
        <f>ROUND(L362-(L362*10/100),0)</f>
        <v>288</v>
      </c>
      <c r="P362" s="222">
        <f>ROUND(L362+(L362*10/100),0)</f>
        <v>352</v>
      </c>
      <c r="Q362" s="223" t="s">
        <v>186</v>
      </c>
      <c r="R362" s="14"/>
    </row>
    <row r="363" spans="1:18" ht="13.5" customHeight="1">
      <c r="A363" s="75"/>
      <c r="B363" s="76"/>
      <c r="C363" s="51"/>
      <c r="D363" s="30"/>
      <c r="E363" s="30"/>
      <c r="F363" s="30"/>
      <c r="G363" s="247"/>
      <c r="H363" s="247"/>
      <c r="I363" s="159"/>
      <c r="J363" s="159"/>
      <c r="K363" s="299" t="s">
        <v>159</v>
      </c>
      <c r="L363" s="146">
        <v>38325</v>
      </c>
      <c r="M363" s="146">
        <v>38325</v>
      </c>
      <c r="N363" s="300">
        <f>M363/L363*100</f>
        <v>100</v>
      </c>
      <c r="O363" s="152">
        <f>ROUND(L363-(L363*10/100),0)</f>
        <v>34493</v>
      </c>
      <c r="P363" s="222">
        <f>ROUND(L363+(L363*10/100),0)</f>
        <v>42158</v>
      </c>
      <c r="Q363" s="223" t="s">
        <v>186</v>
      </c>
      <c r="R363" s="14"/>
    </row>
    <row r="364" spans="1:18" ht="12.75" customHeight="1">
      <c r="A364" s="75"/>
      <c r="B364" s="76"/>
      <c r="C364" s="51"/>
      <c r="D364" s="30"/>
      <c r="E364" s="30"/>
      <c r="F364" s="30"/>
      <c r="G364" s="247"/>
      <c r="H364" s="247"/>
      <c r="I364" s="301" t="s">
        <v>100</v>
      </c>
      <c r="J364" s="301" t="s">
        <v>101</v>
      </c>
      <c r="K364" s="138" t="s">
        <v>104</v>
      </c>
      <c r="L364" s="146">
        <v>2</v>
      </c>
      <c r="M364" s="146">
        <v>2</v>
      </c>
      <c r="N364" s="300">
        <f>M364/L364*100</f>
        <v>100</v>
      </c>
      <c r="O364" s="152">
        <f>ROUND(L364-(L364*10/100),0)</f>
        <v>2</v>
      </c>
      <c r="P364" s="222">
        <f>ROUND(L364+(L364*10/100),0)</f>
        <v>2</v>
      </c>
      <c r="Q364" s="223" t="s">
        <v>186</v>
      </c>
      <c r="R364" s="14"/>
    </row>
    <row r="365" spans="1:18" ht="13.5">
      <c r="A365" s="75"/>
      <c r="B365" s="76"/>
      <c r="C365" s="51"/>
      <c r="D365" s="30"/>
      <c r="E365" s="30"/>
      <c r="F365" s="30"/>
      <c r="G365" s="247"/>
      <c r="H365" s="247"/>
      <c r="I365" s="159"/>
      <c r="J365" s="159"/>
      <c r="K365" s="299" t="s">
        <v>159</v>
      </c>
      <c r="L365" s="146">
        <v>97</v>
      </c>
      <c r="M365" s="146">
        <v>97</v>
      </c>
      <c r="N365" s="300">
        <f>M365/L365*100</f>
        <v>100</v>
      </c>
      <c r="O365" s="152">
        <f>ROUND(L365-(L365*10/100),0)</f>
        <v>87</v>
      </c>
      <c r="P365" s="222">
        <f>ROUND(L365+(L365*10/100),0)</f>
        <v>107</v>
      </c>
      <c r="Q365" s="223" t="s">
        <v>186</v>
      </c>
      <c r="R365" s="14"/>
    </row>
    <row r="366" spans="1:18" ht="13.5">
      <c r="A366" s="75"/>
      <c r="B366" s="76"/>
      <c r="C366" s="51"/>
      <c r="D366" s="30"/>
      <c r="E366" s="30"/>
      <c r="F366" s="30"/>
      <c r="G366" s="247"/>
      <c r="H366" s="247"/>
      <c r="I366" s="304" t="s">
        <v>160</v>
      </c>
      <c r="J366" s="305"/>
      <c r="K366" s="306" t="s">
        <v>104</v>
      </c>
      <c r="L366" s="307">
        <f>L360+L364+L362</f>
        <v>333</v>
      </c>
      <c r="M366" s="307">
        <f>M360+M364+M362</f>
        <v>333</v>
      </c>
      <c r="N366" s="300">
        <f>M366/L366*100</f>
        <v>100</v>
      </c>
      <c r="O366" s="152">
        <f>ROUND(L366-(L366*10/100),0)</f>
        <v>300</v>
      </c>
      <c r="P366" s="222">
        <f>ROUND(L366+(L366*10/100),0)</f>
        <v>366</v>
      </c>
      <c r="Q366" s="223" t="s">
        <v>186</v>
      </c>
      <c r="R366" s="14"/>
    </row>
    <row r="367" spans="1:18" ht="13.5">
      <c r="A367" s="75"/>
      <c r="B367" s="76"/>
      <c r="C367" s="51"/>
      <c r="D367" s="30"/>
      <c r="E367" s="30"/>
      <c r="F367" s="30"/>
      <c r="G367" s="159"/>
      <c r="H367" s="159"/>
      <c r="I367" s="289"/>
      <c r="J367" s="290"/>
      <c r="K367" s="306" t="s">
        <v>159</v>
      </c>
      <c r="L367" s="307">
        <f>L361+L365+L363</f>
        <v>39548</v>
      </c>
      <c r="M367" s="307">
        <f>M361+M365+M363</f>
        <v>39548</v>
      </c>
      <c r="N367" s="300">
        <f>M367/L367*100</f>
        <v>100</v>
      </c>
      <c r="O367" s="152">
        <f>ROUND(L367-(L367*10/100),0)</f>
        <v>35593</v>
      </c>
      <c r="P367" s="222">
        <f>ROUND(L367+(L367*10/100),0)</f>
        <v>43503</v>
      </c>
      <c r="Q367" s="223" t="s">
        <v>186</v>
      </c>
      <c r="R367" s="14"/>
    </row>
    <row r="368" spans="1:18" ht="13.5">
      <c r="A368" s="75"/>
      <c r="B368" s="76"/>
      <c r="C368" s="51"/>
      <c r="D368" s="30"/>
      <c r="E368" s="30"/>
      <c r="F368" s="30"/>
      <c r="G368" s="301" t="s">
        <v>102</v>
      </c>
      <c r="H368" s="308" t="s">
        <v>161</v>
      </c>
      <c r="I368" s="247" t="s">
        <v>50</v>
      </c>
      <c r="J368" s="247" t="s">
        <v>105</v>
      </c>
      <c r="K368" s="299" t="s">
        <v>104</v>
      </c>
      <c r="L368" s="326">
        <v>11</v>
      </c>
      <c r="M368" s="326">
        <v>11</v>
      </c>
      <c r="N368" s="300">
        <f>M368/L368*100</f>
        <v>100</v>
      </c>
      <c r="O368" s="152">
        <f>ROUND(L368-(L368*10/100),0)</f>
        <v>10</v>
      </c>
      <c r="P368" s="222">
        <f>ROUND(L368+(L368*10/100),0)</f>
        <v>12</v>
      </c>
      <c r="Q368" s="223" t="s">
        <v>186</v>
      </c>
      <c r="R368" s="14"/>
    </row>
    <row r="369" spans="1:18" ht="13.5">
      <c r="A369" s="75"/>
      <c r="B369" s="76"/>
      <c r="C369" s="51"/>
      <c r="D369" s="30"/>
      <c r="E369" s="30"/>
      <c r="F369" s="30"/>
      <c r="G369" s="247"/>
      <c r="H369" s="309"/>
      <c r="I369" s="159"/>
      <c r="J369" s="159"/>
      <c r="K369" s="299" t="s">
        <v>159</v>
      </c>
      <c r="L369" s="326">
        <v>1126</v>
      </c>
      <c r="M369" s="326">
        <v>1126</v>
      </c>
      <c r="N369" s="300">
        <f>M369/L369*100</f>
        <v>100</v>
      </c>
      <c r="O369" s="152">
        <f>ROUND(L369-(L369*10/100),0)</f>
        <v>1013</v>
      </c>
      <c r="P369" s="222">
        <f>ROUND(L369+(L369*10/100),0)</f>
        <v>1239</v>
      </c>
      <c r="Q369" s="223" t="s">
        <v>186</v>
      </c>
      <c r="R369" s="14"/>
    </row>
    <row r="370" spans="1:18" ht="13.5">
      <c r="A370" s="75"/>
      <c r="B370" s="76"/>
      <c r="C370" s="51"/>
      <c r="D370" s="30"/>
      <c r="E370" s="30"/>
      <c r="F370" s="30"/>
      <c r="G370" s="247"/>
      <c r="H370" s="309"/>
      <c r="I370" s="247" t="s">
        <v>50</v>
      </c>
      <c r="J370" s="247" t="s">
        <v>101</v>
      </c>
      <c r="K370" s="138" t="s">
        <v>104</v>
      </c>
      <c r="L370" s="163">
        <v>320</v>
      </c>
      <c r="M370" s="163">
        <v>320</v>
      </c>
      <c r="N370" s="300">
        <f>M370/L370*100</f>
        <v>100</v>
      </c>
      <c r="O370" s="152">
        <f>ROUND(L370-(L370*10/100),0)</f>
        <v>288</v>
      </c>
      <c r="P370" s="222">
        <f>ROUND(L370+(L370*10/100),0)</f>
        <v>352</v>
      </c>
      <c r="Q370" s="223" t="s">
        <v>186</v>
      </c>
      <c r="R370" s="14"/>
    </row>
    <row r="371" spans="1:18" ht="13.5">
      <c r="A371" s="75"/>
      <c r="B371" s="76"/>
      <c r="C371" s="51"/>
      <c r="D371" s="30"/>
      <c r="E371" s="30"/>
      <c r="F371" s="30"/>
      <c r="G371" s="247"/>
      <c r="H371" s="309"/>
      <c r="I371" s="159"/>
      <c r="J371" s="159"/>
      <c r="K371" s="299" t="s">
        <v>159</v>
      </c>
      <c r="L371" s="146">
        <v>38325</v>
      </c>
      <c r="M371" s="146">
        <v>38325</v>
      </c>
      <c r="N371" s="300">
        <f>M371/L371*100</f>
        <v>100</v>
      </c>
      <c r="O371" s="152">
        <f>ROUND(L371-(L371*10/100),0)</f>
        <v>34493</v>
      </c>
      <c r="P371" s="222">
        <f>ROUND(L371+(L371*10/100),0)</f>
        <v>42158</v>
      </c>
      <c r="Q371" s="223" t="s">
        <v>186</v>
      </c>
      <c r="R371" s="14"/>
    </row>
    <row r="372" spans="1:18" ht="13.5">
      <c r="A372" s="75"/>
      <c r="B372" s="76"/>
      <c r="C372" s="51"/>
      <c r="D372" s="30"/>
      <c r="E372" s="30"/>
      <c r="F372" s="30"/>
      <c r="G372" s="247"/>
      <c r="H372" s="309"/>
      <c r="I372" s="301" t="s">
        <v>100</v>
      </c>
      <c r="J372" s="247" t="s">
        <v>101</v>
      </c>
      <c r="K372" s="299" t="s">
        <v>104</v>
      </c>
      <c r="L372" s="163">
        <v>2</v>
      </c>
      <c r="M372" s="163">
        <v>2</v>
      </c>
      <c r="N372" s="300">
        <f>M372/L372*100</f>
        <v>100</v>
      </c>
      <c r="O372" s="152">
        <f>ROUND(L372-(L372*10/100),0)</f>
        <v>2</v>
      </c>
      <c r="P372" s="222">
        <f>ROUND(L372+(L372*10/100),0)</f>
        <v>2</v>
      </c>
      <c r="Q372" s="223" t="s">
        <v>186</v>
      </c>
      <c r="R372" s="14"/>
    </row>
    <row r="373" spans="1:18" ht="13.5">
      <c r="A373" s="75"/>
      <c r="B373" s="76"/>
      <c r="C373" s="51"/>
      <c r="D373" s="30"/>
      <c r="E373" s="30"/>
      <c r="F373" s="30"/>
      <c r="G373" s="247"/>
      <c r="H373" s="309"/>
      <c r="I373" s="159"/>
      <c r="J373" s="159"/>
      <c r="K373" s="299" t="s">
        <v>159</v>
      </c>
      <c r="L373" s="163">
        <v>97</v>
      </c>
      <c r="M373" s="163">
        <v>97</v>
      </c>
      <c r="N373" s="300">
        <f>M373/L373*100</f>
        <v>100</v>
      </c>
      <c r="O373" s="152">
        <f>ROUND(L373-(L373*10/100),0)</f>
        <v>87</v>
      </c>
      <c r="P373" s="222">
        <f>ROUND(L373+(L373*10/100),0)</f>
        <v>107</v>
      </c>
      <c r="Q373" s="223" t="s">
        <v>186</v>
      </c>
      <c r="R373" s="14"/>
    </row>
    <row r="374" spans="1:18" ht="13.5">
      <c r="A374" s="75"/>
      <c r="B374" s="76"/>
      <c r="C374" s="51"/>
      <c r="D374" s="30"/>
      <c r="E374" s="30"/>
      <c r="F374" s="30"/>
      <c r="G374" s="247"/>
      <c r="H374" s="309"/>
      <c r="I374" s="296" t="s">
        <v>160</v>
      </c>
      <c r="J374" s="297"/>
      <c r="K374" s="306" t="s">
        <v>104</v>
      </c>
      <c r="L374" s="307">
        <f>L370+L372+L368</f>
        <v>333</v>
      </c>
      <c r="M374" s="307">
        <f>M370+M372+M368</f>
        <v>333</v>
      </c>
      <c r="N374" s="300">
        <f>M374/L374*100</f>
        <v>100</v>
      </c>
      <c r="O374" s="152">
        <f>ROUND(L374-(L374*10/100),0)</f>
        <v>300</v>
      </c>
      <c r="P374" s="222">
        <f>ROUND(L374+(L374*10/100),0)</f>
        <v>366</v>
      </c>
      <c r="Q374" s="223" t="s">
        <v>186</v>
      </c>
      <c r="R374" s="14"/>
    </row>
    <row r="375" spans="1:18" ht="14.25" thickBot="1">
      <c r="A375" s="85"/>
      <c r="B375" s="108"/>
      <c r="C375" s="53"/>
      <c r="D375" s="32"/>
      <c r="E375" s="32"/>
      <c r="F375" s="32"/>
      <c r="G375" s="167"/>
      <c r="H375" s="311"/>
      <c r="I375" s="291"/>
      <c r="J375" s="292"/>
      <c r="K375" s="312" t="s">
        <v>159</v>
      </c>
      <c r="L375" s="313">
        <f>L371+L373+L369</f>
        <v>39548</v>
      </c>
      <c r="M375" s="313">
        <f>M371+M373+M369</f>
        <v>39548</v>
      </c>
      <c r="N375" s="314">
        <f>M375/L375*100</f>
        <v>100</v>
      </c>
      <c r="O375" s="172">
        <f>ROUND(L375-(L375*10/100),0)</f>
        <v>35593</v>
      </c>
      <c r="P375" s="229">
        <f>ROUND(L375+(L375*10/100),0)</f>
        <v>43503</v>
      </c>
      <c r="Q375" s="174" t="s">
        <v>186</v>
      </c>
      <c r="R375" s="14"/>
    </row>
    <row r="376" spans="1:18" ht="17.25" customHeight="1">
      <c r="A376" s="75">
        <v>29</v>
      </c>
      <c r="B376" s="76" t="s">
        <v>132</v>
      </c>
      <c r="C376" s="49">
        <v>775</v>
      </c>
      <c r="D376" s="30">
        <v>44276306</v>
      </c>
      <c r="E376" s="28">
        <v>62230592.71</v>
      </c>
      <c r="F376" s="30">
        <v>50034875.89</v>
      </c>
      <c r="G376" s="247" t="s">
        <v>170</v>
      </c>
      <c r="H376" s="247" t="s">
        <v>161</v>
      </c>
      <c r="I376" s="247" t="s">
        <v>152</v>
      </c>
      <c r="J376" s="247" t="s">
        <v>105</v>
      </c>
      <c r="K376" s="138" t="s">
        <v>104</v>
      </c>
      <c r="L376" s="163">
        <v>79</v>
      </c>
      <c r="M376" s="163">
        <v>79</v>
      </c>
      <c r="N376" s="177">
        <f>M376/L376*100</f>
        <v>100</v>
      </c>
      <c r="O376" s="239">
        <f>ROUND(L376-(L376*10/100),0)</f>
        <v>71</v>
      </c>
      <c r="P376" s="219">
        <f>ROUND(L376+(L376*10/100),0)</f>
        <v>87</v>
      </c>
      <c r="Q376" s="143" t="s">
        <v>186</v>
      </c>
      <c r="R376" s="14"/>
    </row>
    <row r="377" spans="1:18" ht="20.25" customHeight="1">
      <c r="A377" s="75"/>
      <c r="B377" s="76"/>
      <c r="C377" s="51"/>
      <c r="D377" s="30"/>
      <c r="E377" s="30"/>
      <c r="F377" s="30"/>
      <c r="G377" s="247"/>
      <c r="H377" s="247"/>
      <c r="I377" s="159"/>
      <c r="J377" s="159"/>
      <c r="K377" s="299" t="s">
        <v>159</v>
      </c>
      <c r="L377" s="146">
        <v>9866</v>
      </c>
      <c r="M377" s="146">
        <v>9866</v>
      </c>
      <c r="N377" s="300">
        <f>M377/L377*100</f>
        <v>100</v>
      </c>
      <c r="O377" s="152">
        <f>ROUND(L377-(L377*10/100),0)</f>
        <v>8879</v>
      </c>
      <c r="P377" s="222">
        <f>ROUND(L377+(L377*10/100),0)</f>
        <v>10853</v>
      </c>
      <c r="Q377" s="223" t="s">
        <v>186</v>
      </c>
      <c r="R377" s="14"/>
    </row>
    <row r="378" spans="1:18" ht="13.5">
      <c r="A378" s="75"/>
      <c r="B378" s="76"/>
      <c r="C378" s="51"/>
      <c r="D378" s="30"/>
      <c r="E378" s="30"/>
      <c r="F378" s="30"/>
      <c r="G378" s="247"/>
      <c r="H378" s="247"/>
      <c r="I378" s="247" t="s">
        <v>152</v>
      </c>
      <c r="J378" s="301" t="s">
        <v>101</v>
      </c>
      <c r="K378" s="138" t="s">
        <v>104</v>
      </c>
      <c r="L378" s="146">
        <v>228</v>
      </c>
      <c r="M378" s="146">
        <v>228</v>
      </c>
      <c r="N378" s="300">
        <f>M378/L378*100</f>
        <v>100</v>
      </c>
      <c r="O378" s="152">
        <f>ROUND(L378-(L378*10/100),0)</f>
        <v>205</v>
      </c>
      <c r="P378" s="222">
        <f>ROUND(L378+(L378*10/100),0)</f>
        <v>251</v>
      </c>
      <c r="Q378" s="223" t="s">
        <v>186</v>
      </c>
      <c r="R378" s="14"/>
    </row>
    <row r="379" spans="1:18" ht="13.5">
      <c r="A379" s="75"/>
      <c r="B379" s="76"/>
      <c r="C379" s="51"/>
      <c r="D379" s="30"/>
      <c r="E379" s="30"/>
      <c r="F379" s="30"/>
      <c r="G379" s="247"/>
      <c r="H379" s="247"/>
      <c r="I379" s="159"/>
      <c r="J379" s="159"/>
      <c r="K379" s="299" t="s">
        <v>159</v>
      </c>
      <c r="L379" s="146">
        <v>24143</v>
      </c>
      <c r="M379" s="146">
        <v>24143</v>
      </c>
      <c r="N379" s="300">
        <f>M379/L379*100</f>
        <v>100</v>
      </c>
      <c r="O379" s="152">
        <f>ROUND(L379-(L379*10/100),0)</f>
        <v>21729</v>
      </c>
      <c r="P379" s="222">
        <f>ROUND(L379+(L379*10/100),0)</f>
        <v>26557</v>
      </c>
      <c r="Q379" s="223" t="s">
        <v>186</v>
      </c>
      <c r="R379" s="14"/>
    </row>
    <row r="380" spans="1:18" ht="13.5">
      <c r="A380" s="75"/>
      <c r="B380" s="76"/>
      <c r="C380" s="51"/>
      <c r="D380" s="30"/>
      <c r="E380" s="30"/>
      <c r="F380" s="30"/>
      <c r="G380" s="247"/>
      <c r="H380" s="247"/>
      <c r="I380" s="304" t="s">
        <v>160</v>
      </c>
      <c r="J380" s="305"/>
      <c r="K380" s="306" t="s">
        <v>104</v>
      </c>
      <c r="L380" s="307">
        <f>L376+L378</f>
        <v>307</v>
      </c>
      <c r="M380" s="307">
        <f>M376+M378</f>
        <v>307</v>
      </c>
      <c r="N380" s="300">
        <f>M380/L380*100</f>
        <v>100</v>
      </c>
      <c r="O380" s="152">
        <f>ROUND(L380-(L380*10/100),0)</f>
        <v>276</v>
      </c>
      <c r="P380" s="222">
        <f>ROUND(L380+(L380*10/100),0)</f>
        <v>338</v>
      </c>
      <c r="Q380" s="223" t="s">
        <v>186</v>
      </c>
      <c r="R380" s="14"/>
    </row>
    <row r="381" spans="1:18" ht="13.5">
      <c r="A381" s="75"/>
      <c r="B381" s="76"/>
      <c r="C381" s="51"/>
      <c r="D381" s="30"/>
      <c r="E381" s="30"/>
      <c r="F381" s="30"/>
      <c r="G381" s="159"/>
      <c r="H381" s="159"/>
      <c r="I381" s="289"/>
      <c r="J381" s="290"/>
      <c r="K381" s="306" t="s">
        <v>159</v>
      </c>
      <c r="L381" s="307">
        <f>L377+L379</f>
        <v>34009</v>
      </c>
      <c r="M381" s="307">
        <f>M377+M379</f>
        <v>34009</v>
      </c>
      <c r="N381" s="300">
        <f>M381/L381*100</f>
        <v>100</v>
      </c>
      <c r="O381" s="152">
        <f>ROUND(L381-(L381*10/100),0)</f>
        <v>30608</v>
      </c>
      <c r="P381" s="222">
        <f>ROUND(L381+(L381*10/100),0)</f>
        <v>37410</v>
      </c>
      <c r="Q381" s="223" t="s">
        <v>186</v>
      </c>
      <c r="R381" s="14"/>
    </row>
    <row r="382" spans="1:18" ht="13.5">
      <c r="A382" s="75"/>
      <c r="B382" s="76"/>
      <c r="C382" s="51"/>
      <c r="D382" s="30"/>
      <c r="E382" s="30"/>
      <c r="F382" s="30"/>
      <c r="G382" s="301" t="s">
        <v>102</v>
      </c>
      <c r="H382" s="301" t="s">
        <v>161</v>
      </c>
      <c r="I382" s="247" t="s">
        <v>50</v>
      </c>
      <c r="J382" s="247" t="s">
        <v>105</v>
      </c>
      <c r="K382" s="138" t="s">
        <v>104</v>
      </c>
      <c r="L382" s="163">
        <v>79</v>
      </c>
      <c r="M382" s="163">
        <v>79</v>
      </c>
      <c r="N382" s="300">
        <f>M382/L382*100</f>
        <v>100</v>
      </c>
      <c r="O382" s="152">
        <f>ROUND(L382-(L382*10/100),0)</f>
        <v>71</v>
      </c>
      <c r="P382" s="222">
        <f>ROUND(L382+(L382*10/100),0)</f>
        <v>87</v>
      </c>
      <c r="Q382" s="223" t="s">
        <v>186</v>
      </c>
      <c r="R382" s="14"/>
    </row>
    <row r="383" spans="1:18" ht="13.5">
      <c r="A383" s="75"/>
      <c r="B383" s="76"/>
      <c r="C383" s="51"/>
      <c r="D383" s="30"/>
      <c r="E383" s="30"/>
      <c r="F383" s="30"/>
      <c r="G383" s="247"/>
      <c r="H383" s="247"/>
      <c r="I383" s="159"/>
      <c r="J383" s="159"/>
      <c r="K383" s="299" t="s">
        <v>159</v>
      </c>
      <c r="L383" s="146">
        <v>9866</v>
      </c>
      <c r="M383" s="146">
        <v>9866</v>
      </c>
      <c r="N383" s="300">
        <f>M383/L383*100</f>
        <v>100</v>
      </c>
      <c r="O383" s="152">
        <f>ROUND(L383-(L383*10/100),0)</f>
        <v>8879</v>
      </c>
      <c r="P383" s="222">
        <f>ROUND(L383+(L383*10/100),0)</f>
        <v>10853</v>
      </c>
      <c r="Q383" s="223" t="s">
        <v>186</v>
      </c>
      <c r="R383" s="14"/>
    </row>
    <row r="384" spans="1:18" ht="13.5">
      <c r="A384" s="75"/>
      <c r="B384" s="76"/>
      <c r="C384" s="51"/>
      <c r="D384" s="30"/>
      <c r="E384" s="30"/>
      <c r="F384" s="30"/>
      <c r="G384" s="247"/>
      <c r="H384" s="247"/>
      <c r="I384" s="301" t="s">
        <v>50</v>
      </c>
      <c r="J384" s="301" t="s">
        <v>101</v>
      </c>
      <c r="K384" s="138" t="s">
        <v>104</v>
      </c>
      <c r="L384" s="146">
        <v>228</v>
      </c>
      <c r="M384" s="146">
        <v>228</v>
      </c>
      <c r="N384" s="300">
        <f>M384/L384*100</f>
        <v>100</v>
      </c>
      <c r="O384" s="152">
        <f>ROUND(L384-(L384*10/100),0)</f>
        <v>205</v>
      </c>
      <c r="P384" s="222">
        <f>ROUND(L384+(L384*10/100),0)</f>
        <v>251</v>
      </c>
      <c r="Q384" s="223" t="s">
        <v>186</v>
      </c>
      <c r="R384" s="14"/>
    </row>
    <row r="385" spans="1:18" ht="13.5">
      <c r="A385" s="75"/>
      <c r="B385" s="76"/>
      <c r="C385" s="51"/>
      <c r="D385" s="30"/>
      <c r="E385" s="30"/>
      <c r="F385" s="30"/>
      <c r="G385" s="247"/>
      <c r="H385" s="247"/>
      <c r="I385" s="159"/>
      <c r="J385" s="159"/>
      <c r="K385" s="299" t="s">
        <v>159</v>
      </c>
      <c r="L385" s="146">
        <v>24143</v>
      </c>
      <c r="M385" s="146">
        <v>24143</v>
      </c>
      <c r="N385" s="300">
        <f>M385/L385*100</f>
        <v>100</v>
      </c>
      <c r="O385" s="152">
        <f>ROUND(L385-(L385*10/100),0)</f>
        <v>21729</v>
      </c>
      <c r="P385" s="222">
        <f>ROUND(L385+(L385*10/100),0)</f>
        <v>26557</v>
      </c>
      <c r="Q385" s="223" t="s">
        <v>186</v>
      </c>
      <c r="R385" s="14"/>
    </row>
    <row r="386" spans="1:18" ht="13.5">
      <c r="A386" s="75"/>
      <c r="B386" s="76"/>
      <c r="C386" s="51"/>
      <c r="D386" s="30"/>
      <c r="E386" s="30"/>
      <c r="F386" s="30"/>
      <c r="G386" s="247"/>
      <c r="H386" s="247"/>
      <c r="I386" s="296" t="s">
        <v>160</v>
      </c>
      <c r="J386" s="297"/>
      <c r="K386" s="306" t="s">
        <v>104</v>
      </c>
      <c r="L386" s="307">
        <f>L382+L384</f>
        <v>307</v>
      </c>
      <c r="M386" s="307">
        <f>M382+M384</f>
        <v>307</v>
      </c>
      <c r="N386" s="300">
        <f>M386/L386*100</f>
        <v>100</v>
      </c>
      <c r="O386" s="152">
        <f>ROUND(L386-(L386*10/100),0)</f>
        <v>276</v>
      </c>
      <c r="P386" s="222">
        <f>ROUND(L386+(L386*10/100),0)</f>
        <v>338</v>
      </c>
      <c r="Q386" s="223" t="s">
        <v>186</v>
      </c>
      <c r="R386" s="14"/>
    </row>
    <row r="387" spans="1:18" ht="14.25" thickBot="1">
      <c r="A387" s="85"/>
      <c r="B387" s="108"/>
      <c r="C387" s="53"/>
      <c r="D387" s="32"/>
      <c r="E387" s="32"/>
      <c r="F387" s="32"/>
      <c r="G387" s="167"/>
      <c r="H387" s="167"/>
      <c r="I387" s="291"/>
      <c r="J387" s="292"/>
      <c r="K387" s="312" t="s">
        <v>159</v>
      </c>
      <c r="L387" s="313">
        <f>L383+L385</f>
        <v>34009</v>
      </c>
      <c r="M387" s="313">
        <f>M383+M385</f>
        <v>34009</v>
      </c>
      <c r="N387" s="314">
        <f>M387/L387*100</f>
        <v>100</v>
      </c>
      <c r="O387" s="172">
        <f>ROUND(L387-(L387*10/100),0)</f>
        <v>30608</v>
      </c>
      <c r="P387" s="229">
        <f>ROUND(L387+(L387*10/100),0)</f>
        <v>37410</v>
      </c>
      <c r="Q387" s="174" t="s">
        <v>186</v>
      </c>
      <c r="R387" s="14"/>
    </row>
    <row r="388" spans="1:18" ht="13.5">
      <c r="A388" s="73">
        <v>30</v>
      </c>
      <c r="B388" s="76" t="s">
        <v>131</v>
      </c>
      <c r="C388" s="49">
        <v>775</v>
      </c>
      <c r="D388" s="30">
        <v>54871852.21</v>
      </c>
      <c r="E388" s="28">
        <v>57325325.79</v>
      </c>
      <c r="F388" s="30">
        <v>53707534.84</v>
      </c>
      <c r="G388" s="247" t="s">
        <v>170</v>
      </c>
      <c r="H388" s="247" t="s">
        <v>161</v>
      </c>
      <c r="I388" s="247" t="s">
        <v>152</v>
      </c>
      <c r="J388" s="247" t="s">
        <v>105</v>
      </c>
      <c r="K388" s="138" t="s">
        <v>104</v>
      </c>
      <c r="L388" s="163">
        <v>118</v>
      </c>
      <c r="M388" s="163">
        <v>118</v>
      </c>
      <c r="N388" s="177">
        <f>M388/L388*100</f>
        <v>100</v>
      </c>
      <c r="O388" s="239">
        <f>ROUND(L388-(L388*10/100),0)</f>
        <v>106</v>
      </c>
      <c r="P388" s="219">
        <f>ROUND(L388+(L388*10/100),0)</f>
        <v>130</v>
      </c>
      <c r="Q388" s="143" t="s">
        <v>186</v>
      </c>
      <c r="R388" s="14"/>
    </row>
    <row r="389" spans="1:18" ht="13.5">
      <c r="A389" s="75"/>
      <c r="B389" s="76"/>
      <c r="C389" s="51"/>
      <c r="D389" s="30"/>
      <c r="E389" s="30"/>
      <c r="F389" s="30"/>
      <c r="G389" s="247"/>
      <c r="H389" s="247"/>
      <c r="I389" s="159"/>
      <c r="J389" s="159"/>
      <c r="K389" s="299" t="s">
        <v>159</v>
      </c>
      <c r="L389" s="146">
        <v>13284</v>
      </c>
      <c r="M389" s="146">
        <v>13284</v>
      </c>
      <c r="N389" s="300">
        <f>M389/L389*100</f>
        <v>100</v>
      </c>
      <c r="O389" s="152">
        <f>ROUND(L389-(L389*10/100),0)</f>
        <v>11956</v>
      </c>
      <c r="P389" s="222">
        <f>ROUND(L389+(L389*10/100),0)</f>
        <v>14612</v>
      </c>
      <c r="Q389" s="223" t="s">
        <v>186</v>
      </c>
      <c r="R389" s="14"/>
    </row>
    <row r="390" spans="1:18" ht="13.5">
      <c r="A390" s="75"/>
      <c r="B390" s="76"/>
      <c r="C390" s="51"/>
      <c r="D390" s="30"/>
      <c r="E390" s="30"/>
      <c r="F390" s="30"/>
      <c r="G390" s="247"/>
      <c r="H390" s="247"/>
      <c r="I390" s="301" t="s">
        <v>100</v>
      </c>
      <c r="J390" s="247" t="s">
        <v>105</v>
      </c>
      <c r="K390" s="138" t="s">
        <v>104</v>
      </c>
      <c r="L390" s="302">
        <v>1</v>
      </c>
      <c r="M390" s="302">
        <v>1</v>
      </c>
      <c r="N390" s="300">
        <f>M390/L390*100</f>
        <v>100</v>
      </c>
      <c r="O390" s="152">
        <f>ROUND(L390-(L390*10/100),0)</f>
        <v>1</v>
      </c>
      <c r="P390" s="222">
        <f>ROUND(L390+(L390*10/100),0)</f>
        <v>1</v>
      </c>
      <c r="Q390" s="223" t="s">
        <v>186</v>
      </c>
      <c r="R390" s="14"/>
    </row>
    <row r="391" spans="1:18" ht="13.5">
      <c r="A391" s="75"/>
      <c r="B391" s="76"/>
      <c r="C391" s="51"/>
      <c r="D391" s="30"/>
      <c r="E391" s="30"/>
      <c r="F391" s="30"/>
      <c r="G391" s="247"/>
      <c r="H391" s="247"/>
      <c r="I391" s="159"/>
      <c r="J391" s="159"/>
      <c r="K391" s="299" t="s">
        <v>159</v>
      </c>
      <c r="L391" s="302">
        <v>42</v>
      </c>
      <c r="M391" s="302">
        <v>42</v>
      </c>
      <c r="N391" s="300">
        <f>M391/L391*100</f>
        <v>100</v>
      </c>
      <c r="O391" s="152">
        <f>ROUND(L391-(L391*10/100),0)</f>
        <v>38</v>
      </c>
      <c r="P391" s="222">
        <f>ROUND(L391+(L391*10/100),0)</f>
        <v>46</v>
      </c>
      <c r="Q391" s="223" t="s">
        <v>186</v>
      </c>
      <c r="R391" s="14"/>
    </row>
    <row r="392" spans="1:18" ht="13.5">
      <c r="A392" s="75"/>
      <c r="B392" s="76"/>
      <c r="C392" s="51"/>
      <c r="D392" s="30"/>
      <c r="E392" s="30"/>
      <c r="F392" s="30"/>
      <c r="G392" s="247"/>
      <c r="H392" s="247"/>
      <c r="I392" s="247" t="s">
        <v>152</v>
      </c>
      <c r="J392" s="301" t="s">
        <v>101</v>
      </c>
      <c r="K392" s="138" t="s">
        <v>104</v>
      </c>
      <c r="L392" s="302">
        <v>411</v>
      </c>
      <c r="M392" s="302">
        <v>411</v>
      </c>
      <c r="N392" s="300">
        <f>M392/L392*100</f>
        <v>100</v>
      </c>
      <c r="O392" s="152">
        <f>ROUND(L392-(L392*10/100),0)</f>
        <v>370</v>
      </c>
      <c r="P392" s="222">
        <f>ROUND(L392+(L392*10/100),0)</f>
        <v>452</v>
      </c>
      <c r="Q392" s="223" t="s">
        <v>186</v>
      </c>
      <c r="R392" s="14"/>
    </row>
    <row r="393" spans="1:18" ht="13.5">
      <c r="A393" s="75"/>
      <c r="B393" s="76"/>
      <c r="C393" s="51"/>
      <c r="D393" s="30"/>
      <c r="E393" s="30"/>
      <c r="F393" s="30"/>
      <c r="G393" s="247"/>
      <c r="H393" s="247"/>
      <c r="I393" s="159"/>
      <c r="J393" s="159"/>
      <c r="K393" s="299" t="s">
        <v>159</v>
      </c>
      <c r="L393" s="146">
        <v>52485</v>
      </c>
      <c r="M393" s="146">
        <v>52485</v>
      </c>
      <c r="N393" s="300">
        <f>M393/L393*100</f>
        <v>100</v>
      </c>
      <c r="O393" s="152">
        <f>ROUND(L393-(L393*10/100),0)</f>
        <v>47237</v>
      </c>
      <c r="P393" s="222">
        <f>ROUND(L393+(L393*10/100),0)</f>
        <v>57734</v>
      </c>
      <c r="Q393" s="223" t="s">
        <v>186</v>
      </c>
      <c r="R393" s="14"/>
    </row>
    <row r="394" spans="1:18" ht="13.5">
      <c r="A394" s="75"/>
      <c r="B394" s="76"/>
      <c r="C394" s="51"/>
      <c r="D394" s="30"/>
      <c r="E394" s="30"/>
      <c r="F394" s="30"/>
      <c r="G394" s="247"/>
      <c r="H394" s="247"/>
      <c r="I394" s="301" t="s">
        <v>100</v>
      </c>
      <c r="J394" s="301" t="s">
        <v>101</v>
      </c>
      <c r="K394" s="138" t="s">
        <v>104</v>
      </c>
      <c r="L394" s="302">
        <v>3</v>
      </c>
      <c r="M394" s="302">
        <v>3</v>
      </c>
      <c r="N394" s="300">
        <f>M394/L394*100</f>
        <v>100</v>
      </c>
      <c r="O394" s="152">
        <f>ROUND(L394-(L394*10/100),0)</f>
        <v>3</v>
      </c>
      <c r="P394" s="222">
        <f>ROUND(L394+(L394*10/100),0)</f>
        <v>3</v>
      </c>
      <c r="Q394" s="223" t="s">
        <v>186</v>
      </c>
      <c r="R394" s="14"/>
    </row>
    <row r="395" spans="1:18" ht="13.5">
      <c r="A395" s="75"/>
      <c r="B395" s="76"/>
      <c r="C395" s="51"/>
      <c r="D395" s="30"/>
      <c r="E395" s="30"/>
      <c r="F395" s="30"/>
      <c r="G395" s="247"/>
      <c r="H395" s="247"/>
      <c r="I395" s="159"/>
      <c r="J395" s="159"/>
      <c r="K395" s="299" t="s">
        <v>159</v>
      </c>
      <c r="L395" s="302">
        <v>184</v>
      </c>
      <c r="M395" s="302">
        <v>184</v>
      </c>
      <c r="N395" s="300">
        <f>M395/L395*100</f>
        <v>100</v>
      </c>
      <c r="O395" s="152">
        <f>ROUND(L395-(L395*10/100),0)</f>
        <v>166</v>
      </c>
      <c r="P395" s="222">
        <f>ROUND(L395+(L395*10/100),0)</f>
        <v>202</v>
      </c>
      <c r="Q395" s="223" t="s">
        <v>186</v>
      </c>
      <c r="R395" s="14"/>
    </row>
    <row r="396" spans="1:18" ht="13.5">
      <c r="A396" s="75"/>
      <c r="B396" s="76"/>
      <c r="C396" s="51"/>
      <c r="D396" s="30"/>
      <c r="E396" s="30"/>
      <c r="F396" s="30"/>
      <c r="G396" s="247"/>
      <c r="H396" s="247"/>
      <c r="I396" s="304" t="s">
        <v>160</v>
      </c>
      <c r="J396" s="305"/>
      <c r="K396" s="306" t="s">
        <v>104</v>
      </c>
      <c r="L396" s="307">
        <f>L388+L392+L394+L390</f>
        <v>533</v>
      </c>
      <c r="M396" s="307">
        <f>M388+M392+M394+M390</f>
        <v>533</v>
      </c>
      <c r="N396" s="300">
        <f>M396/L396*100</f>
        <v>100</v>
      </c>
      <c r="O396" s="152">
        <f>ROUND(L396-(L396*10/100),0)</f>
        <v>480</v>
      </c>
      <c r="P396" s="222">
        <f>ROUND(L396+(L396*10/100),0)</f>
        <v>586</v>
      </c>
      <c r="Q396" s="223" t="s">
        <v>186</v>
      </c>
      <c r="R396" s="14"/>
    </row>
    <row r="397" spans="1:18" ht="13.5">
      <c r="A397" s="75"/>
      <c r="B397" s="76"/>
      <c r="C397" s="51"/>
      <c r="D397" s="30"/>
      <c r="E397" s="30"/>
      <c r="F397" s="30"/>
      <c r="G397" s="159"/>
      <c r="H397" s="159"/>
      <c r="I397" s="289"/>
      <c r="J397" s="290"/>
      <c r="K397" s="306" t="s">
        <v>159</v>
      </c>
      <c r="L397" s="307">
        <f>L389+L393+L395+L391</f>
        <v>65995</v>
      </c>
      <c r="M397" s="307">
        <f>M389+M393+M395+M391</f>
        <v>65995</v>
      </c>
      <c r="N397" s="300">
        <f>M397/L397*100</f>
        <v>100</v>
      </c>
      <c r="O397" s="152">
        <f>ROUND(L397-(L397*10/100),0)</f>
        <v>59396</v>
      </c>
      <c r="P397" s="222">
        <f>ROUND(L397+(L397*10/100),0)</f>
        <v>72595</v>
      </c>
      <c r="Q397" s="223" t="s">
        <v>186</v>
      </c>
      <c r="R397" s="14"/>
    </row>
    <row r="398" spans="1:18" ht="13.5">
      <c r="A398" s="75"/>
      <c r="B398" s="76"/>
      <c r="C398" s="51"/>
      <c r="D398" s="30"/>
      <c r="E398" s="30"/>
      <c r="F398" s="30"/>
      <c r="G398" s="301" t="s">
        <v>102</v>
      </c>
      <c r="H398" s="308" t="s">
        <v>161</v>
      </c>
      <c r="I398" s="247" t="s">
        <v>50</v>
      </c>
      <c r="J398" s="247" t="s">
        <v>105</v>
      </c>
      <c r="K398" s="138" t="s">
        <v>104</v>
      </c>
      <c r="L398" s="163">
        <v>117</v>
      </c>
      <c r="M398" s="163">
        <v>117</v>
      </c>
      <c r="N398" s="300">
        <f>M398/L398*100</f>
        <v>100</v>
      </c>
      <c r="O398" s="152">
        <f>ROUND(L398-(L398*10/100),0)</f>
        <v>105</v>
      </c>
      <c r="P398" s="222">
        <f>ROUND(L398+(L398*10/100),0)</f>
        <v>129</v>
      </c>
      <c r="Q398" s="223" t="s">
        <v>186</v>
      </c>
      <c r="R398" s="14"/>
    </row>
    <row r="399" spans="1:18" ht="13.5">
      <c r="A399" s="75"/>
      <c r="B399" s="76"/>
      <c r="C399" s="51"/>
      <c r="D399" s="30"/>
      <c r="E399" s="30"/>
      <c r="F399" s="30"/>
      <c r="G399" s="247"/>
      <c r="H399" s="309"/>
      <c r="I399" s="159"/>
      <c r="J399" s="159"/>
      <c r="K399" s="299" t="s">
        <v>159</v>
      </c>
      <c r="L399" s="146">
        <v>13204</v>
      </c>
      <c r="M399" s="146">
        <v>13204</v>
      </c>
      <c r="N399" s="300">
        <f>M399/L399*100</f>
        <v>100</v>
      </c>
      <c r="O399" s="152">
        <f>ROUND(L399-(L399*10/100),0)</f>
        <v>11884</v>
      </c>
      <c r="P399" s="222">
        <f>ROUND(L399+(L399*10/100),0)</f>
        <v>14524</v>
      </c>
      <c r="Q399" s="223" t="s">
        <v>186</v>
      </c>
      <c r="R399" s="14"/>
    </row>
    <row r="400" spans="1:18" ht="12.75" customHeight="1">
      <c r="A400" s="75"/>
      <c r="B400" s="76"/>
      <c r="C400" s="51"/>
      <c r="D400" s="30"/>
      <c r="E400" s="30"/>
      <c r="F400" s="30"/>
      <c r="G400" s="247"/>
      <c r="H400" s="309"/>
      <c r="I400" s="301" t="s">
        <v>100</v>
      </c>
      <c r="J400" s="247" t="s">
        <v>105</v>
      </c>
      <c r="K400" s="299" t="s">
        <v>104</v>
      </c>
      <c r="L400" s="302">
        <v>1</v>
      </c>
      <c r="M400" s="302">
        <v>1</v>
      </c>
      <c r="N400" s="300">
        <f>M400/L400*100</f>
        <v>100</v>
      </c>
      <c r="O400" s="152">
        <f>ROUND(L400-(L400*10/100),0)</f>
        <v>1</v>
      </c>
      <c r="P400" s="222">
        <f>ROUND(L400+(L400*10/100),0)</f>
        <v>1</v>
      </c>
      <c r="Q400" s="223" t="s">
        <v>186</v>
      </c>
      <c r="R400" s="14"/>
    </row>
    <row r="401" spans="1:18" ht="13.5">
      <c r="A401" s="75"/>
      <c r="B401" s="76"/>
      <c r="C401" s="51"/>
      <c r="D401" s="30"/>
      <c r="E401" s="30"/>
      <c r="F401" s="30"/>
      <c r="G401" s="247"/>
      <c r="H401" s="309"/>
      <c r="I401" s="159"/>
      <c r="J401" s="159"/>
      <c r="K401" s="299" t="s">
        <v>159</v>
      </c>
      <c r="L401" s="302">
        <v>42</v>
      </c>
      <c r="M401" s="302">
        <v>42</v>
      </c>
      <c r="N401" s="300">
        <f>M401/L401*100</f>
        <v>100</v>
      </c>
      <c r="O401" s="152">
        <f>ROUND(L401-(L401*10/100),0)</f>
        <v>38</v>
      </c>
      <c r="P401" s="222">
        <f>ROUND(L401+(L401*10/100),0)</f>
        <v>46</v>
      </c>
      <c r="Q401" s="223" t="s">
        <v>186</v>
      </c>
      <c r="R401" s="14"/>
    </row>
    <row r="402" spans="1:18" ht="13.5">
      <c r="A402" s="75"/>
      <c r="B402" s="76"/>
      <c r="C402" s="51"/>
      <c r="D402" s="30"/>
      <c r="E402" s="30"/>
      <c r="F402" s="30"/>
      <c r="G402" s="247"/>
      <c r="H402" s="309"/>
      <c r="I402" s="301" t="s">
        <v>99</v>
      </c>
      <c r="J402" s="247" t="s">
        <v>105</v>
      </c>
      <c r="K402" s="299" t="s">
        <v>104</v>
      </c>
      <c r="L402" s="302">
        <v>1</v>
      </c>
      <c r="M402" s="302">
        <v>1</v>
      </c>
      <c r="N402" s="300">
        <f>M402/L402*100</f>
        <v>100</v>
      </c>
      <c r="O402" s="152">
        <f>ROUND(L402-(L402*10/100),0)</f>
        <v>1</v>
      </c>
      <c r="P402" s="222">
        <f>ROUND(L402+(L402*10/100),0)</f>
        <v>1</v>
      </c>
      <c r="Q402" s="223" t="s">
        <v>186</v>
      </c>
      <c r="R402" s="14"/>
    </row>
    <row r="403" spans="1:18" ht="13.5">
      <c r="A403" s="75"/>
      <c r="B403" s="76"/>
      <c r="C403" s="51"/>
      <c r="D403" s="30"/>
      <c r="E403" s="30"/>
      <c r="F403" s="30"/>
      <c r="G403" s="247"/>
      <c r="H403" s="309"/>
      <c r="I403" s="159"/>
      <c r="J403" s="159"/>
      <c r="K403" s="299" t="s">
        <v>159</v>
      </c>
      <c r="L403" s="302">
        <v>80</v>
      </c>
      <c r="M403" s="302">
        <v>80</v>
      </c>
      <c r="N403" s="300">
        <f>M403/L403*100</f>
        <v>100</v>
      </c>
      <c r="O403" s="152">
        <f>ROUND(L403-(L403*10/100),0)</f>
        <v>72</v>
      </c>
      <c r="P403" s="222">
        <f>ROUND(L403+(L403*10/100),0)</f>
        <v>88</v>
      </c>
      <c r="Q403" s="223" t="s">
        <v>186</v>
      </c>
      <c r="R403" s="14"/>
    </row>
    <row r="404" spans="1:18" ht="13.5">
      <c r="A404" s="75"/>
      <c r="B404" s="76"/>
      <c r="C404" s="51"/>
      <c r="D404" s="30"/>
      <c r="E404" s="30"/>
      <c r="F404" s="30"/>
      <c r="G404" s="247"/>
      <c r="H404" s="309"/>
      <c r="I404" s="247" t="s">
        <v>50</v>
      </c>
      <c r="J404" s="301" t="s">
        <v>101</v>
      </c>
      <c r="K404" s="138" t="s">
        <v>104</v>
      </c>
      <c r="L404" s="302">
        <v>408</v>
      </c>
      <c r="M404" s="302">
        <v>408</v>
      </c>
      <c r="N404" s="300">
        <f>M404/L404*100</f>
        <v>100</v>
      </c>
      <c r="O404" s="152">
        <f>ROUND(L404-(L404*10/100),0)</f>
        <v>367</v>
      </c>
      <c r="P404" s="222">
        <f>ROUND(L404+(L404*10/100),0)</f>
        <v>449</v>
      </c>
      <c r="Q404" s="223" t="s">
        <v>186</v>
      </c>
      <c r="R404" s="14"/>
    </row>
    <row r="405" spans="1:18" ht="13.5">
      <c r="A405" s="75"/>
      <c r="B405" s="76"/>
      <c r="C405" s="51"/>
      <c r="D405" s="30"/>
      <c r="E405" s="30"/>
      <c r="F405" s="30"/>
      <c r="G405" s="247"/>
      <c r="H405" s="309"/>
      <c r="I405" s="159"/>
      <c r="J405" s="159"/>
      <c r="K405" s="299" t="s">
        <v>159</v>
      </c>
      <c r="L405" s="146">
        <v>52142</v>
      </c>
      <c r="M405" s="146">
        <v>52142</v>
      </c>
      <c r="N405" s="300">
        <f>M405/L405*100</f>
        <v>100</v>
      </c>
      <c r="O405" s="152">
        <f>ROUND(L405-(L405*10/100),0)</f>
        <v>46928</v>
      </c>
      <c r="P405" s="222">
        <f>ROUND(L405+(L405*10/100),0)</f>
        <v>57356</v>
      </c>
      <c r="Q405" s="223" t="s">
        <v>186</v>
      </c>
      <c r="R405" s="14"/>
    </row>
    <row r="406" spans="1:18" ht="13.5">
      <c r="A406" s="75"/>
      <c r="B406" s="76"/>
      <c r="C406" s="51"/>
      <c r="D406" s="30"/>
      <c r="E406" s="30"/>
      <c r="F406" s="30"/>
      <c r="G406" s="247"/>
      <c r="H406" s="309"/>
      <c r="I406" s="301" t="s">
        <v>100</v>
      </c>
      <c r="J406" s="301" t="s">
        <v>101</v>
      </c>
      <c r="K406" s="138" t="s">
        <v>104</v>
      </c>
      <c r="L406" s="302">
        <v>3</v>
      </c>
      <c r="M406" s="302">
        <v>3</v>
      </c>
      <c r="N406" s="300">
        <f>M406/L406*100</f>
        <v>100</v>
      </c>
      <c r="O406" s="152">
        <f>ROUND(L406-(L406*10/100),0)</f>
        <v>3</v>
      </c>
      <c r="P406" s="222">
        <f>ROUND(L406+(L406*10/100),0)</f>
        <v>3</v>
      </c>
      <c r="Q406" s="223" t="s">
        <v>186</v>
      </c>
      <c r="R406" s="14"/>
    </row>
    <row r="407" spans="1:18" ht="13.5">
      <c r="A407" s="75"/>
      <c r="B407" s="76"/>
      <c r="C407" s="51"/>
      <c r="D407" s="30"/>
      <c r="E407" s="30"/>
      <c r="F407" s="30"/>
      <c r="G407" s="247"/>
      <c r="H407" s="309"/>
      <c r="I407" s="159"/>
      <c r="J407" s="159"/>
      <c r="K407" s="299" t="s">
        <v>159</v>
      </c>
      <c r="L407" s="302">
        <v>184</v>
      </c>
      <c r="M407" s="302">
        <v>184</v>
      </c>
      <c r="N407" s="300">
        <f>M407/L407*100</f>
        <v>100</v>
      </c>
      <c r="O407" s="152">
        <f>ROUND(L407-(L407*10/100),0)</f>
        <v>166</v>
      </c>
      <c r="P407" s="222">
        <f>ROUND(L407+(L407*10/100),0)</f>
        <v>202</v>
      </c>
      <c r="Q407" s="223" t="s">
        <v>186</v>
      </c>
      <c r="R407" s="14"/>
    </row>
    <row r="408" spans="1:18" ht="13.5">
      <c r="A408" s="75"/>
      <c r="B408" s="76"/>
      <c r="C408" s="51"/>
      <c r="D408" s="30"/>
      <c r="E408" s="30"/>
      <c r="F408" s="30"/>
      <c r="G408" s="247"/>
      <c r="H408" s="309"/>
      <c r="I408" s="301" t="s">
        <v>99</v>
      </c>
      <c r="J408" s="301" t="s">
        <v>101</v>
      </c>
      <c r="K408" s="299" t="s">
        <v>104</v>
      </c>
      <c r="L408" s="302">
        <v>3</v>
      </c>
      <c r="M408" s="302">
        <v>3</v>
      </c>
      <c r="N408" s="300">
        <f>M408/L408*100</f>
        <v>100</v>
      </c>
      <c r="O408" s="152">
        <f>ROUND(L408-(L408*10/100),0)</f>
        <v>3</v>
      </c>
      <c r="P408" s="222">
        <f>ROUND(L408+(L408*10/100),0)</f>
        <v>3</v>
      </c>
      <c r="Q408" s="223" t="s">
        <v>186</v>
      </c>
      <c r="R408" s="14"/>
    </row>
    <row r="409" spans="1:18" ht="13.5">
      <c r="A409" s="75"/>
      <c r="B409" s="76"/>
      <c r="C409" s="51"/>
      <c r="D409" s="30"/>
      <c r="E409" s="30"/>
      <c r="F409" s="30"/>
      <c r="G409" s="247"/>
      <c r="H409" s="309"/>
      <c r="I409" s="159"/>
      <c r="J409" s="159"/>
      <c r="K409" s="299" t="s">
        <v>159</v>
      </c>
      <c r="L409" s="302">
        <v>343</v>
      </c>
      <c r="M409" s="302">
        <v>343</v>
      </c>
      <c r="N409" s="300">
        <f>M409/L409*100</f>
        <v>100</v>
      </c>
      <c r="O409" s="152">
        <f>ROUND(L409-(L409*10/100),0)</f>
        <v>309</v>
      </c>
      <c r="P409" s="222">
        <f>ROUND(L409+(L409*10/100),0)</f>
        <v>377</v>
      </c>
      <c r="Q409" s="223" t="s">
        <v>186</v>
      </c>
      <c r="R409" s="14"/>
    </row>
    <row r="410" spans="1:18" ht="13.5">
      <c r="A410" s="75"/>
      <c r="B410" s="76"/>
      <c r="C410" s="51"/>
      <c r="D410" s="30"/>
      <c r="E410" s="30"/>
      <c r="F410" s="30"/>
      <c r="G410" s="247"/>
      <c r="H410" s="309"/>
      <c r="I410" s="296" t="s">
        <v>160</v>
      </c>
      <c r="J410" s="297"/>
      <c r="K410" s="306" t="s">
        <v>104</v>
      </c>
      <c r="L410" s="307">
        <f>L398+L404+L406+L408+L400+L402</f>
        <v>533</v>
      </c>
      <c r="M410" s="307">
        <f>M398+M404+M406+M408+M400+M402</f>
        <v>533</v>
      </c>
      <c r="N410" s="300">
        <f>M410/L410*100</f>
        <v>100</v>
      </c>
      <c r="O410" s="152">
        <f>ROUND(L410-(L410*10/100),0)</f>
        <v>480</v>
      </c>
      <c r="P410" s="222">
        <f>ROUND(L410+(L410*10/100),0)</f>
        <v>586</v>
      </c>
      <c r="Q410" s="223" t="s">
        <v>186</v>
      </c>
      <c r="R410" s="14"/>
    </row>
    <row r="411" spans="1:18" ht="14.25" thickBot="1">
      <c r="A411" s="85"/>
      <c r="B411" s="108"/>
      <c r="C411" s="53"/>
      <c r="D411" s="32"/>
      <c r="E411" s="32"/>
      <c r="F411" s="32"/>
      <c r="G411" s="167"/>
      <c r="H411" s="311"/>
      <c r="I411" s="291"/>
      <c r="J411" s="292"/>
      <c r="K411" s="312" t="s">
        <v>159</v>
      </c>
      <c r="L411" s="313">
        <f>L399+L405+L407+L409+L401+L403</f>
        <v>65995</v>
      </c>
      <c r="M411" s="313">
        <f>M399+M405+M407+M409+M401+M403</f>
        <v>65995</v>
      </c>
      <c r="N411" s="314">
        <f>M411/L411*100</f>
        <v>100</v>
      </c>
      <c r="O411" s="172">
        <f>ROUND(L411-(L411*10/100),0)</f>
        <v>59396</v>
      </c>
      <c r="P411" s="229">
        <f>ROUND(L411+(L411*10/100),0)</f>
        <v>72595</v>
      </c>
      <c r="Q411" s="174" t="s">
        <v>186</v>
      </c>
      <c r="R411" s="14"/>
    </row>
    <row r="412" spans="1:18" ht="18.75" customHeight="1">
      <c r="A412" s="73">
        <v>31</v>
      </c>
      <c r="B412" s="76" t="s">
        <v>130</v>
      </c>
      <c r="C412" s="49">
        <v>775</v>
      </c>
      <c r="D412" s="30">
        <v>27312116</v>
      </c>
      <c r="E412" s="28">
        <v>31646275.23</v>
      </c>
      <c r="F412" s="30">
        <v>28400239.74</v>
      </c>
      <c r="G412" s="247" t="s">
        <v>170</v>
      </c>
      <c r="H412" s="247" t="s">
        <v>161</v>
      </c>
      <c r="I412" s="247" t="s">
        <v>152</v>
      </c>
      <c r="J412" s="247" t="s">
        <v>105</v>
      </c>
      <c r="K412" s="138" t="s">
        <v>104</v>
      </c>
      <c r="L412" s="163">
        <v>63</v>
      </c>
      <c r="M412" s="163">
        <v>63</v>
      </c>
      <c r="N412" s="147">
        <f>M412/L412*100</f>
        <v>100</v>
      </c>
      <c r="O412" s="239">
        <f>ROUND(L412-(L412*10/100),0)</f>
        <v>57</v>
      </c>
      <c r="P412" s="219">
        <f>ROUND(L412+(L412*10/100),0)</f>
        <v>69</v>
      </c>
      <c r="Q412" s="143" t="s">
        <v>186</v>
      </c>
      <c r="R412" s="14"/>
    </row>
    <row r="413" spans="1:18" ht="21" customHeight="1">
      <c r="A413" s="75"/>
      <c r="B413" s="76"/>
      <c r="C413" s="51"/>
      <c r="D413" s="30"/>
      <c r="E413" s="30"/>
      <c r="F413" s="30"/>
      <c r="G413" s="247"/>
      <c r="H413" s="247"/>
      <c r="I413" s="159"/>
      <c r="J413" s="159"/>
      <c r="K413" s="299" t="s">
        <v>159</v>
      </c>
      <c r="L413" s="146">
        <v>5582</v>
      </c>
      <c r="M413" s="146">
        <v>5582</v>
      </c>
      <c r="N413" s="158">
        <f>M413/L413*100</f>
        <v>100</v>
      </c>
      <c r="O413" s="221">
        <f>ROUND(L413-(L413*10/100),0)</f>
        <v>5024</v>
      </c>
      <c r="P413" s="222">
        <f>ROUND(L413+(L413*10/100),0)</f>
        <v>6140</v>
      </c>
      <c r="Q413" s="223" t="s">
        <v>186</v>
      </c>
      <c r="R413" s="14"/>
    </row>
    <row r="414" spans="1:18" ht="16.5" customHeight="1">
      <c r="A414" s="75"/>
      <c r="B414" s="76"/>
      <c r="C414" s="51"/>
      <c r="D414" s="30"/>
      <c r="E414" s="30"/>
      <c r="F414" s="30"/>
      <c r="G414" s="247"/>
      <c r="H414" s="247"/>
      <c r="I414" s="301" t="s">
        <v>152</v>
      </c>
      <c r="J414" s="301" t="s">
        <v>101</v>
      </c>
      <c r="K414" s="138" t="s">
        <v>104</v>
      </c>
      <c r="L414" s="163">
        <v>177</v>
      </c>
      <c r="M414" s="163">
        <v>177</v>
      </c>
      <c r="N414" s="158">
        <f>M414/L414*100</f>
        <v>100</v>
      </c>
      <c r="O414" s="221">
        <f>ROUND(L414-(L414*10/100),0)</f>
        <v>159</v>
      </c>
      <c r="P414" s="222">
        <f>ROUND(L414+(L414*10/100),0)</f>
        <v>195</v>
      </c>
      <c r="Q414" s="223" t="s">
        <v>186</v>
      </c>
      <c r="R414" s="14"/>
    </row>
    <row r="415" spans="1:18" ht="28.5" customHeight="1">
      <c r="A415" s="75"/>
      <c r="B415" s="76"/>
      <c r="C415" s="51"/>
      <c r="D415" s="30"/>
      <c r="E415" s="30"/>
      <c r="F415" s="30"/>
      <c r="G415" s="247"/>
      <c r="H415" s="247"/>
      <c r="I415" s="159"/>
      <c r="J415" s="159"/>
      <c r="K415" s="299" t="s">
        <v>159</v>
      </c>
      <c r="L415" s="146">
        <v>20216</v>
      </c>
      <c r="M415" s="146">
        <v>20216</v>
      </c>
      <c r="N415" s="158">
        <f>M415/L415*100</f>
        <v>100</v>
      </c>
      <c r="O415" s="221">
        <f>ROUND(L415-(L415*10/100),0)</f>
        <v>18194</v>
      </c>
      <c r="P415" s="222">
        <f>ROUND(L415+(L415*10/100),0)</f>
        <v>22238</v>
      </c>
      <c r="Q415" s="223" t="s">
        <v>186</v>
      </c>
      <c r="R415" s="14"/>
    </row>
    <row r="416" spans="1:18" ht="13.5">
      <c r="A416" s="75"/>
      <c r="B416" s="76"/>
      <c r="C416" s="51"/>
      <c r="D416" s="30"/>
      <c r="E416" s="30"/>
      <c r="F416" s="30"/>
      <c r="G416" s="247"/>
      <c r="H416" s="247"/>
      <c r="I416" s="301" t="s">
        <v>100</v>
      </c>
      <c r="J416" s="301" t="s">
        <v>101</v>
      </c>
      <c r="K416" s="138" t="s">
        <v>104</v>
      </c>
      <c r="L416" s="146">
        <v>1</v>
      </c>
      <c r="M416" s="146">
        <v>1</v>
      </c>
      <c r="N416" s="158">
        <f>M416/L416*100</f>
        <v>100</v>
      </c>
      <c r="O416" s="221">
        <f>ROUND(L416-(L416*10/100),0)</f>
        <v>1</v>
      </c>
      <c r="P416" s="222">
        <f>ROUND(L416+(L416*10/100),0)</f>
        <v>1</v>
      </c>
      <c r="Q416" s="223" t="s">
        <v>186</v>
      </c>
      <c r="R416" s="14"/>
    </row>
    <row r="417" spans="1:18" ht="13.5">
      <c r="A417" s="75"/>
      <c r="B417" s="76"/>
      <c r="C417" s="51"/>
      <c r="D417" s="30"/>
      <c r="E417" s="30"/>
      <c r="F417" s="30"/>
      <c r="G417" s="247"/>
      <c r="H417" s="247"/>
      <c r="I417" s="159"/>
      <c r="J417" s="159"/>
      <c r="K417" s="299" t="s">
        <v>159</v>
      </c>
      <c r="L417" s="146">
        <v>20</v>
      </c>
      <c r="M417" s="146">
        <v>20</v>
      </c>
      <c r="N417" s="158">
        <f>M417/L417*100</f>
        <v>100</v>
      </c>
      <c r="O417" s="221">
        <f>ROUND(L417-(L417*10/100),0)</f>
        <v>18</v>
      </c>
      <c r="P417" s="222">
        <f>ROUND(L417+(L417*10/100),0)</f>
        <v>22</v>
      </c>
      <c r="Q417" s="223" t="s">
        <v>186</v>
      </c>
      <c r="R417" s="14"/>
    </row>
    <row r="418" spans="1:18" ht="13.5">
      <c r="A418" s="75"/>
      <c r="B418" s="76"/>
      <c r="C418" s="51"/>
      <c r="D418" s="30"/>
      <c r="E418" s="30"/>
      <c r="F418" s="30"/>
      <c r="G418" s="247"/>
      <c r="H418" s="247"/>
      <c r="I418" s="304" t="s">
        <v>160</v>
      </c>
      <c r="J418" s="305"/>
      <c r="K418" s="306" t="s">
        <v>104</v>
      </c>
      <c r="L418" s="307">
        <f>L412+L414+L416</f>
        <v>241</v>
      </c>
      <c r="M418" s="307">
        <f>M412+M414+M416</f>
        <v>241</v>
      </c>
      <c r="N418" s="158">
        <f>M418/L418*100</f>
        <v>100</v>
      </c>
      <c r="O418" s="221">
        <f>ROUND(L418-(L418*10/100),0)</f>
        <v>217</v>
      </c>
      <c r="P418" s="222">
        <f>ROUND(L418+(L418*10/100),0)</f>
        <v>265</v>
      </c>
      <c r="Q418" s="223" t="s">
        <v>186</v>
      </c>
      <c r="R418" s="14"/>
    </row>
    <row r="419" spans="1:18" ht="13.5">
      <c r="A419" s="75"/>
      <c r="B419" s="76"/>
      <c r="C419" s="51"/>
      <c r="D419" s="30"/>
      <c r="E419" s="30"/>
      <c r="F419" s="30"/>
      <c r="G419" s="159"/>
      <c r="H419" s="159"/>
      <c r="I419" s="289"/>
      <c r="J419" s="290"/>
      <c r="K419" s="306" t="s">
        <v>159</v>
      </c>
      <c r="L419" s="307">
        <f>L413+L415+L417</f>
        <v>25818</v>
      </c>
      <c r="M419" s="307">
        <f>M413+M415+M417</f>
        <v>25818</v>
      </c>
      <c r="N419" s="158">
        <f>M419/L419*100</f>
        <v>100</v>
      </c>
      <c r="O419" s="221">
        <f>ROUND(L419-(L419*10/100),0)</f>
        <v>23236</v>
      </c>
      <c r="P419" s="222">
        <f>ROUND(L419+(L419*10/100),0)</f>
        <v>28400</v>
      </c>
      <c r="Q419" s="223" t="s">
        <v>186</v>
      </c>
      <c r="R419" s="14"/>
    </row>
    <row r="420" spans="1:18" ht="13.5">
      <c r="A420" s="75"/>
      <c r="B420" s="76"/>
      <c r="C420" s="51"/>
      <c r="D420" s="30"/>
      <c r="E420" s="30"/>
      <c r="F420" s="30"/>
      <c r="G420" s="301" t="s">
        <v>102</v>
      </c>
      <c r="H420" s="308" t="s">
        <v>161</v>
      </c>
      <c r="I420" s="247" t="s">
        <v>50</v>
      </c>
      <c r="J420" s="247" t="s">
        <v>105</v>
      </c>
      <c r="K420" s="138" t="s">
        <v>104</v>
      </c>
      <c r="L420" s="163">
        <v>62</v>
      </c>
      <c r="M420" s="163">
        <v>62</v>
      </c>
      <c r="N420" s="158">
        <f>M420/L420*100</f>
        <v>100</v>
      </c>
      <c r="O420" s="221">
        <f>ROUND(L420-(L420*10/100),0)</f>
        <v>56</v>
      </c>
      <c r="P420" s="222">
        <f>ROUND(L420+(L420*10/100),0)</f>
        <v>68</v>
      </c>
      <c r="Q420" s="223" t="s">
        <v>186</v>
      </c>
      <c r="R420" s="14"/>
    </row>
    <row r="421" spans="1:18" ht="13.5">
      <c r="A421" s="75"/>
      <c r="B421" s="76"/>
      <c r="C421" s="51"/>
      <c r="D421" s="30"/>
      <c r="E421" s="30"/>
      <c r="F421" s="30"/>
      <c r="G421" s="247"/>
      <c r="H421" s="309"/>
      <c r="I421" s="159"/>
      <c r="J421" s="159"/>
      <c r="K421" s="299" t="s">
        <v>159</v>
      </c>
      <c r="L421" s="146">
        <v>5528</v>
      </c>
      <c r="M421" s="146">
        <v>5528</v>
      </c>
      <c r="N421" s="158">
        <f>M421/L421*100</f>
        <v>100</v>
      </c>
      <c r="O421" s="221">
        <f>ROUND(L421-(L421*10/100),0)</f>
        <v>4975</v>
      </c>
      <c r="P421" s="222">
        <f>ROUND(L421+(L421*10/100),0)</f>
        <v>6081</v>
      </c>
      <c r="Q421" s="223" t="s">
        <v>186</v>
      </c>
      <c r="R421" s="14"/>
    </row>
    <row r="422" spans="1:18" ht="13.5">
      <c r="A422" s="75"/>
      <c r="B422" s="76"/>
      <c r="C422" s="51"/>
      <c r="D422" s="30"/>
      <c r="E422" s="30"/>
      <c r="F422" s="30"/>
      <c r="G422" s="247"/>
      <c r="H422" s="309"/>
      <c r="I422" s="301" t="s">
        <v>99</v>
      </c>
      <c r="J422" s="301" t="s">
        <v>105</v>
      </c>
      <c r="K422" s="299" t="s">
        <v>104</v>
      </c>
      <c r="L422" s="139">
        <v>1</v>
      </c>
      <c r="M422" s="139">
        <v>1</v>
      </c>
      <c r="N422" s="158">
        <f>M422/L422*100</f>
        <v>100</v>
      </c>
      <c r="O422" s="221">
        <f>ROUND(L422-(L422*10/100),0)</f>
        <v>1</v>
      </c>
      <c r="P422" s="222">
        <f>ROUND(L422+(L422*10/100),0)</f>
        <v>1</v>
      </c>
      <c r="Q422" s="223" t="s">
        <v>186</v>
      </c>
      <c r="R422" s="14"/>
    </row>
    <row r="423" spans="1:18" ht="13.5">
      <c r="A423" s="75"/>
      <c r="B423" s="76"/>
      <c r="C423" s="51"/>
      <c r="D423" s="30"/>
      <c r="E423" s="30"/>
      <c r="F423" s="30"/>
      <c r="G423" s="247"/>
      <c r="H423" s="309"/>
      <c r="I423" s="159"/>
      <c r="J423" s="159"/>
      <c r="K423" s="299" t="s">
        <v>159</v>
      </c>
      <c r="L423" s="139">
        <v>54</v>
      </c>
      <c r="M423" s="139">
        <v>54</v>
      </c>
      <c r="N423" s="158">
        <f>M423/L423*100</f>
        <v>100</v>
      </c>
      <c r="O423" s="221">
        <f>ROUND(L423-(L423*10/100),0)</f>
        <v>49</v>
      </c>
      <c r="P423" s="222">
        <f>ROUND(L423+(L423*10/100),0)</f>
        <v>59</v>
      </c>
      <c r="Q423" s="223" t="s">
        <v>186</v>
      </c>
      <c r="R423" s="14"/>
    </row>
    <row r="424" spans="1:18" ht="13.5">
      <c r="A424" s="75"/>
      <c r="B424" s="76"/>
      <c r="C424" s="51"/>
      <c r="D424" s="30"/>
      <c r="E424" s="30"/>
      <c r="F424" s="30"/>
      <c r="G424" s="247"/>
      <c r="H424" s="309"/>
      <c r="I424" s="247" t="s">
        <v>50</v>
      </c>
      <c r="J424" s="247" t="s">
        <v>101</v>
      </c>
      <c r="K424" s="138" t="s">
        <v>104</v>
      </c>
      <c r="L424" s="163">
        <v>175</v>
      </c>
      <c r="M424" s="163">
        <v>175</v>
      </c>
      <c r="N424" s="158">
        <f>M424/L424*100</f>
        <v>100</v>
      </c>
      <c r="O424" s="221">
        <f>ROUND(L424-(L424*10/100),0)</f>
        <v>158</v>
      </c>
      <c r="P424" s="222">
        <f>ROUND(L424+(L424*10/100),0)</f>
        <v>193</v>
      </c>
      <c r="Q424" s="223" t="s">
        <v>186</v>
      </c>
      <c r="R424" s="14"/>
    </row>
    <row r="425" spans="1:18" ht="13.5">
      <c r="A425" s="75"/>
      <c r="B425" s="76"/>
      <c r="C425" s="51"/>
      <c r="D425" s="30"/>
      <c r="E425" s="30"/>
      <c r="F425" s="30"/>
      <c r="G425" s="247"/>
      <c r="H425" s="309"/>
      <c r="I425" s="159"/>
      <c r="J425" s="159"/>
      <c r="K425" s="299" t="s">
        <v>159</v>
      </c>
      <c r="L425" s="146">
        <v>19905</v>
      </c>
      <c r="M425" s="146">
        <v>19905</v>
      </c>
      <c r="N425" s="158">
        <f>M425/L425*100</f>
        <v>100</v>
      </c>
      <c r="O425" s="221">
        <f>ROUND(L425-(L425*10/100),0)</f>
        <v>17915</v>
      </c>
      <c r="P425" s="222">
        <f>ROUND(L425+(L425*10/100),0)</f>
        <v>21896</v>
      </c>
      <c r="Q425" s="223" t="s">
        <v>186</v>
      </c>
      <c r="R425" s="14"/>
    </row>
    <row r="426" spans="1:18" ht="13.5">
      <c r="A426" s="75"/>
      <c r="B426" s="76"/>
      <c r="C426" s="51"/>
      <c r="D426" s="30"/>
      <c r="E426" s="30"/>
      <c r="F426" s="30"/>
      <c r="G426" s="247"/>
      <c r="H426" s="309"/>
      <c r="I426" s="301" t="s">
        <v>100</v>
      </c>
      <c r="J426" s="301" t="s">
        <v>101</v>
      </c>
      <c r="K426" s="138" t="s">
        <v>104</v>
      </c>
      <c r="L426" s="146">
        <v>1</v>
      </c>
      <c r="M426" s="146">
        <v>1</v>
      </c>
      <c r="N426" s="158">
        <f>M426/L426*100</f>
        <v>100</v>
      </c>
      <c r="O426" s="221">
        <f>ROUND(L426-(L426*10/100),0)</f>
        <v>1</v>
      </c>
      <c r="P426" s="222">
        <f>ROUND(L426+(L426*10/100),0)</f>
        <v>1</v>
      </c>
      <c r="Q426" s="223" t="s">
        <v>186</v>
      </c>
      <c r="R426" s="14"/>
    </row>
    <row r="427" spans="1:18" ht="13.5">
      <c r="A427" s="75"/>
      <c r="B427" s="76"/>
      <c r="C427" s="51"/>
      <c r="D427" s="30"/>
      <c r="E427" s="30"/>
      <c r="F427" s="30"/>
      <c r="G427" s="247"/>
      <c r="H427" s="309"/>
      <c r="I427" s="159"/>
      <c r="J427" s="159"/>
      <c r="K427" s="299" t="s">
        <v>159</v>
      </c>
      <c r="L427" s="146">
        <v>20</v>
      </c>
      <c r="M427" s="146">
        <v>20</v>
      </c>
      <c r="N427" s="158">
        <f>M427/L427*100</f>
        <v>100</v>
      </c>
      <c r="O427" s="221">
        <f>ROUND(L427-(L427*10/100),0)</f>
        <v>18</v>
      </c>
      <c r="P427" s="222">
        <f>ROUND(L427+(L427*10/100),0)</f>
        <v>22</v>
      </c>
      <c r="Q427" s="223" t="s">
        <v>186</v>
      </c>
      <c r="R427" s="14"/>
    </row>
    <row r="428" spans="1:18" ht="13.5">
      <c r="A428" s="75"/>
      <c r="B428" s="76"/>
      <c r="C428" s="51"/>
      <c r="D428" s="30"/>
      <c r="E428" s="30"/>
      <c r="F428" s="30"/>
      <c r="G428" s="247"/>
      <c r="H428" s="309"/>
      <c r="I428" s="301" t="s">
        <v>99</v>
      </c>
      <c r="J428" s="247" t="s">
        <v>101</v>
      </c>
      <c r="K428" s="299" t="s">
        <v>104</v>
      </c>
      <c r="L428" s="146">
        <v>2</v>
      </c>
      <c r="M428" s="146">
        <v>2</v>
      </c>
      <c r="N428" s="158">
        <f>M428/L428*100</f>
        <v>100</v>
      </c>
      <c r="O428" s="221">
        <f>ROUND(L428-(L428*10/100),0)</f>
        <v>2</v>
      </c>
      <c r="P428" s="222">
        <f>ROUND(L428+(L428*10/100),0)</f>
        <v>2</v>
      </c>
      <c r="Q428" s="223" t="s">
        <v>186</v>
      </c>
      <c r="R428" s="14"/>
    </row>
    <row r="429" spans="1:18" ht="13.5">
      <c r="A429" s="75"/>
      <c r="B429" s="76"/>
      <c r="C429" s="51"/>
      <c r="D429" s="30"/>
      <c r="E429" s="30"/>
      <c r="F429" s="30"/>
      <c r="G429" s="247"/>
      <c r="H429" s="309"/>
      <c r="I429" s="159"/>
      <c r="J429" s="159"/>
      <c r="K429" s="299" t="s">
        <v>159</v>
      </c>
      <c r="L429" s="146">
        <v>311</v>
      </c>
      <c r="M429" s="146">
        <v>311</v>
      </c>
      <c r="N429" s="158">
        <f>M429/L429*100</f>
        <v>100</v>
      </c>
      <c r="O429" s="221">
        <f>ROUND(L429-(L429*10/100),0)</f>
        <v>280</v>
      </c>
      <c r="P429" s="222">
        <f>ROUND(L429+(L429*10/100),0)</f>
        <v>342</v>
      </c>
      <c r="Q429" s="223" t="s">
        <v>186</v>
      </c>
      <c r="R429" s="14"/>
    </row>
    <row r="430" spans="1:18" ht="13.5">
      <c r="A430" s="75"/>
      <c r="B430" s="76"/>
      <c r="C430" s="51"/>
      <c r="D430" s="30"/>
      <c r="E430" s="30"/>
      <c r="F430" s="30"/>
      <c r="G430" s="247"/>
      <c r="H430" s="309"/>
      <c r="I430" s="296" t="s">
        <v>160</v>
      </c>
      <c r="J430" s="297"/>
      <c r="K430" s="306" t="s">
        <v>104</v>
      </c>
      <c r="L430" s="307">
        <f>L420+L422+L424+L428+L426</f>
        <v>241</v>
      </c>
      <c r="M430" s="307">
        <f>M420+M422+M424+M428+M426</f>
        <v>241</v>
      </c>
      <c r="N430" s="158">
        <f>M430/L430*100</f>
        <v>100</v>
      </c>
      <c r="O430" s="221">
        <f>ROUND(L430-(L430*10/100),0)</f>
        <v>217</v>
      </c>
      <c r="P430" s="222">
        <f>ROUND(L430+(L430*10/100),0)</f>
        <v>265</v>
      </c>
      <c r="Q430" s="223" t="s">
        <v>186</v>
      </c>
      <c r="R430" s="14"/>
    </row>
    <row r="431" spans="1:18" ht="14.25" thickBot="1">
      <c r="A431" s="85"/>
      <c r="B431" s="108"/>
      <c r="C431" s="53"/>
      <c r="D431" s="32"/>
      <c r="E431" s="32"/>
      <c r="F431" s="32"/>
      <c r="G431" s="167"/>
      <c r="H431" s="311"/>
      <c r="I431" s="291"/>
      <c r="J431" s="292"/>
      <c r="K431" s="312" t="s">
        <v>159</v>
      </c>
      <c r="L431" s="313">
        <f>L421+L423+L425+L429+L427</f>
        <v>25818</v>
      </c>
      <c r="M431" s="313">
        <f>M421+M423+M425+M429+M427</f>
        <v>25818</v>
      </c>
      <c r="N431" s="174">
        <f>M431/L431*100</f>
        <v>100</v>
      </c>
      <c r="O431" s="172">
        <f>ROUND(L431-(L431*10/100),0)</f>
        <v>23236</v>
      </c>
      <c r="P431" s="229">
        <f>ROUND(L431+(L431*10/100),0)</f>
        <v>28400</v>
      </c>
      <c r="Q431" s="174" t="s">
        <v>186</v>
      </c>
      <c r="R431" s="14"/>
    </row>
    <row r="432" spans="1:18" ht="20.25" customHeight="1">
      <c r="A432" s="73">
        <v>32</v>
      </c>
      <c r="B432" s="76" t="s">
        <v>129</v>
      </c>
      <c r="C432" s="49">
        <v>775</v>
      </c>
      <c r="D432" s="30">
        <v>18615034</v>
      </c>
      <c r="E432" s="28">
        <v>20244578.12</v>
      </c>
      <c r="F432" s="30">
        <v>19008453.21</v>
      </c>
      <c r="G432" s="247" t="s">
        <v>170</v>
      </c>
      <c r="H432" s="247" t="s">
        <v>161</v>
      </c>
      <c r="I432" s="247" t="s">
        <v>152</v>
      </c>
      <c r="J432" s="247" t="s">
        <v>105</v>
      </c>
      <c r="K432" s="138" t="s">
        <v>104</v>
      </c>
      <c r="L432" s="163">
        <v>40</v>
      </c>
      <c r="M432" s="163">
        <v>40</v>
      </c>
      <c r="N432" s="177">
        <f>M432/L432*100</f>
        <v>100</v>
      </c>
      <c r="O432" s="218">
        <f>ROUND(L432-(L432*10/100),0)</f>
        <v>36</v>
      </c>
      <c r="P432" s="219">
        <f>ROUND(L432+(L432*10/100),0)</f>
        <v>44</v>
      </c>
      <c r="Q432" s="143" t="s">
        <v>186</v>
      </c>
      <c r="R432" s="14"/>
    </row>
    <row r="433" spans="1:18" ht="27" customHeight="1">
      <c r="A433" s="75"/>
      <c r="B433" s="76"/>
      <c r="C433" s="51"/>
      <c r="D433" s="30"/>
      <c r="E433" s="30"/>
      <c r="F433" s="30"/>
      <c r="G433" s="247"/>
      <c r="H433" s="247"/>
      <c r="I433" s="159"/>
      <c r="J433" s="159"/>
      <c r="K433" s="299" t="s">
        <v>159</v>
      </c>
      <c r="L433" s="163">
        <v>4647</v>
      </c>
      <c r="M433" s="163">
        <v>4647</v>
      </c>
      <c r="N433" s="300">
        <f>M433/L433*100</f>
        <v>100</v>
      </c>
      <c r="O433" s="152">
        <f>ROUND(L433-(L433*10/100),0)</f>
        <v>4182</v>
      </c>
      <c r="P433" s="146">
        <f>ROUND(L433+(L433*10/100),0)</f>
        <v>5112</v>
      </c>
      <c r="Q433" s="223" t="s">
        <v>186</v>
      </c>
      <c r="R433" s="14"/>
    </row>
    <row r="434" spans="1:18" ht="18" customHeight="1">
      <c r="A434" s="75"/>
      <c r="B434" s="76"/>
      <c r="C434" s="51"/>
      <c r="D434" s="30"/>
      <c r="E434" s="30"/>
      <c r="F434" s="30"/>
      <c r="G434" s="247"/>
      <c r="H434" s="247"/>
      <c r="I434" s="247" t="s">
        <v>152</v>
      </c>
      <c r="J434" s="247" t="s">
        <v>101</v>
      </c>
      <c r="K434" s="299" t="s">
        <v>104</v>
      </c>
      <c r="L434" s="302">
        <v>121</v>
      </c>
      <c r="M434" s="302">
        <v>121</v>
      </c>
      <c r="N434" s="300">
        <f>M434/L434*100</f>
        <v>100</v>
      </c>
      <c r="O434" s="152">
        <f>ROUND(L434-(L434*10/100),0)</f>
        <v>109</v>
      </c>
      <c r="P434" s="146">
        <f>ROUND(L434+(L434*10/100),0)</f>
        <v>133</v>
      </c>
      <c r="Q434" s="223" t="s">
        <v>186</v>
      </c>
      <c r="R434" s="14"/>
    </row>
    <row r="435" spans="1:18" ht="18" customHeight="1">
      <c r="A435" s="75"/>
      <c r="B435" s="76"/>
      <c r="C435" s="51"/>
      <c r="D435" s="30"/>
      <c r="E435" s="30"/>
      <c r="F435" s="30"/>
      <c r="G435" s="247"/>
      <c r="H435" s="247"/>
      <c r="I435" s="159"/>
      <c r="J435" s="159"/>
      <c r="K435" s="299" t="s">
        <v>159</v>
      </c>
      <c r="L435" s="146">
        <v>13661</v>
      </c>
      <c r="M435" s="146">
        <v>13661</v>
      </c>
      <c r="N435" s="300">
        <f>M435/L435*100</f>
        <v>100</v>
      </c>
      <c r="O435" s="152">
        <f>ROUND(L435-(L435*10/100),0)</f>
        <v>12295</v>
      </c>
      <c r="P435" s="146">
        <f>ROUND(L435+(L435*10/100),0)</f>
        <v>15027</v>
      </c>
      <c r="Q435" s="223" t="s">
        <v>186</v>
      </c>
      <c r="R435" s="14"/>
    </row>
    <row r="436" spans="1:18" ht="13.5">
      <c r="A436" s="75"/>
      <c r="B436" s="76"/>
      <c r="C436" s="51"/>
      <c r="D436" s="30"/>
      <c r="E436" s="30"/>
      <c r="F436" s="30"/>
      <c r="G436" s="247"/>
      <c r="H436" s="247"/>
      <c r="I436" s="304" t="s">
        <v>160</v>
      </c>
      <c r="J436" s="305"/>
      <c r="K436" s="306" t="s">
        <v>104</v>
      </c>
      <c r="L436" s="307">
        <f>L432+L434</f>
        <v>161</v>
      </c>
      <c r="M436" s="307">
        <f>M432+M434</f>
        <v>161</v>
      </c>
      <c r="N436" s="300">
        <f>M436/L436*100</f>
        <v>100</v>
      </c>
      <c r="O436" s="152">
        <f>ROUND(L436-(L436*10/100),0)</f>
        <v>145</v>
      </c>
      <c r="P436" s="146">
        <f>ROUND(L436+(L436*10/100),0)</f>
        <v>177</v>
      </c>
      <c r="Q436" s="223" t="s">
        <v>186</v>
      </c>
      <c r="R436" s="14"/>
    </row>
    <row r="437" spans="1:18" ht="13.5">
      <c r="A437" s="75"/>
      <c r="B437" s="76"/>
      <c r="C437" s="51"/>
      <c r="D437" s="30"/>
      <c r="E437" s="30"/>
      <c r="F437" s="30"/>
      <c r="G437" s="159"/>
      <c r="H437" s="159"/>
      <c r="I437" s="289"/>
      <c r="J437" s="290"/>
      <c r="K437" s="306" t="s">
        <v>159</v>
      </c>
      <c r="L437" s="307">
        <f>L433+L435</f>
        <v>18308</v>
      </c>
      <c r="M437" s="307">
        <f>M433+M435</f>
        <v>18308</v>
      </c>
      <c r="N437" s="300">
        <f>M437/L437*100</f>
        <v>100</v>
      </c>
      <c r="O437" s="152">
        <f>ROUND(L437-(L437*10/100),0)</f>
        <v>16477</v>
      </c>
      <c r="P437" s="146">
        <f>ROUND(L437+(L437*10/100),0)</f>
        <v>20139</v>
      </c>
      <c r="Q437" s="223" t="s">
        <v>186</v>
      </c>
      <c r="R437" s="14"/>
    </row>
    <row r="438" spans="1:18" ht="13.5">
      <c r="A438" s="75"/>
      <c r="B438" s="76"/>
      <c r="C438" s="51"/>
      <c r="D438" s="30"/>
      <c r="E438" s="30"/>
      <c r="F438" s="30"/>
      <c r="G438" s="247" t="s">
        <v>102</v>
      </c>
      <c r="H438" s="308" t="s">
        <v>161</v>
      </c>
      <c r="I438" s="247" t="s">
        <v>50</v>
      </c>
      <c r="J438" s="247" t="s">
        <v>105</v>
      </c>
      <c r="K438" s="138" t="s">
        <v>104</v>
      </c>
      <c r="L438" s="302">
        <v>39</v>
      </c>
      <c r="M438" s="302">
        <v>39</v>
      </c>
      <c r="N438" s="300">
        <f>M438/L438*100</f>
        <v>100</v>
      </c>
      <c r="O438" s="152">
        <f>ROUND(L438-(L438*10/100),0)</f>
        <v>35</v>
      </c>
      <c r="P438" s="146">
        <f>ROUND(L438+(L438*10/100),0)</f>
        <v>43</v>
      </c>
      <c r="Q438" s="223" t="s">
        <v>186</v>
      </c>
      <c r="R438" s="14"/>
    </row>
    <row r="439" spans="1:18" ht="13.5">
      <c r="A439" s="75"/>
      <c r="B439" s="76"/>
      <c r="C439" s="51"/>
      <c r="D439" s="30"/>
      <c r="E439" s="30"/>
      <c r="F439" s="30"/>
      <c r="G439" s="247"/>
      <c r="H439" s="309"/>
      <c r="I439" s="159"/>
      <c r="J439" s="159"/>
      <c r="K439" s="299" t="s">
        <v>159</v>
      </c>
      <c r="L439" s="302">
        <v>4576</v>
      </c>
      <c r="M439" s="302">
        <v>4576</v>
      </c>
      <c r="N439" s="300">
        <f>M439/L439*100</f>
        <v>100</v>
      </c>
      <c r="O439" s="152">
        <f>ROUND(L439-(L439*10/100),0)</f>
        <v>4118</v>
      </c>
      <c r="P439" s="146">
        <f>ROUND(L439+(L439*10/100),0)</f>
        <v>5034</v>
      </c>
      <c r="Q439" s="223" t="s">
        <v>186</v>
      </c>
      <c r="R439" s="14"/>
    </row>
    <row r="440" spans="1:18" ht="13.5">
      <c r="A440" s="75"/>
      <c r="B440" s="76"/>
      <c r="C440" s="51"/>
      <c r="D440" s="30"/>
      <c r="E440" s="30"/>
      <c r="F440" s="30"/>
      <c r="G440" s="247"/>
      <c r="H440" s="309"/>
      <c r="I440" s="301" t="s">
        <v>99</v>
      </c>
      <c r="J440" s="247" t="s">
        <v>105</v>
      </c>
      <c r="K440" s="138" t="s">
        <v>104</v>
      </c>
      <c r="L440" s="302">
        <v>1</v>
      </c>
      <c r="M440" s="302">
        <v>1</v>
      </c>
      <c r="N440" s="300">
        <f>M440/L440*100</f>
        <v>100</v>
      </c>
      <c r="O440" s="152">
        <f>ROUND(L440-(L440*10/100),0)</f>
        <v>1</v>
      </c>
      <c r="P440" s="146">
        <f>ROUND(L440+(L440*10/100),0)</f>
        <v>1</v>
      </c>
      <c r="Q440" s="223" t="s">
        <v>186</v>
      </c>
      <c r="R440" s="14"/>
    </row>
    <row r="441" spans="1:18" ht="13.5">
      <c r="A441" s="75"/>
      <c r="B441" s="76"/>
      <c r="C441" s="51"/>
      <c r="D441" s="30"/>
      <c r="E441" s="30"/>
      <c r="F441" s="30"/>
      <c r="G441" s="247"/>
      <c r="H441" s="309"/>
      <c r="I441" s="159"/>
      <c r="J441" s="159"/>
      <c r="K441" s="299" t="s">
        <v>159</v>
      </c>
      <c r="L441" s="302">
        <v>68</v>
      </c>
      <c r="M441" s="302">
        <v>68</v>
      </c>
      <c r="N441" s="300">
        <f>M441/L441*100</f>
        <v>100</v>
      </c>
      <c r="O441" s="152">
        <f>ROUND(L441-(L441*10/100),0)</f>
        <v>61</v>
      </c>
      <c r="P441" s="146">
        <f>ROUND(L441+(L441*10/100),0)</f>
        <v>75</v>
      </c>
      <c r="Q441" s="223" t="s">
        <v>186</v>
      </c>
      <c r="R441" s="14"/>
    </row>
    <row r="442" spans="1:18" ht="13.5">
      <c r="A442" s="75"/>
      <c r="B442" s="76"/>
      <c r="C442" s="51"/>
      <c r="D442" s="30"/>
      <c r="E442" s="30"/>
      <c r="F442" s="30"/>
      <c r="G442" s="247"/>
      <c r="H442" s="309"/>
      <c r="I442" s="301" t="s">
        <v>99</v>
      </c>
      <c r="J442" s="301" t="s">
        <v>101</v>
      </c>
      <c r="K442" s="299" t="s">
        <v>104</v>
      </c>
      <c r="L442" s="316">
        <v>1</v>
      </c>
      <c r="M442" s="316">
        <v>1</v>
      </c>
      <c r="N442" s="300">
        <f>M442/L442*100</f>
        <v>100</v>
      </c>
      <c r="O442" s="152">
        <f>ROUND(L442-(L442*10/100),0)</f>
        <v>1</v>
      </c>
      <c r="P442" s="146">
        <f>ROUND(L442+(L442*10/100),0)</f>
        <v>1</v>
      </c>
      <c r="Q442" s="223" t="s">
        <v>186</v>
      </c>
      <c r="R442" s="14"/>
    </row>
    <row r="443" spans="1:18" ht="13.5">
      <c r="A443" s="75"/>
      <c r="B443" s="76"/>
      <c r="C443" s="51"/>
      <c r="D443" s="30"/>
      <c r="E443" s="30"/>
      <c r="F443" s="30"/>
      <c r="G443" s="247"/>
      <c r="H443" s="309"/>
      <c r="I443" s="159"/>
      <c r="J443" s="159"/>
      <c r="K443" s="299" t="s">
        <v>159</v>
      </c>
      <c r="L443" s="316">
        <v>73</v>
      </c>
      <c r="M443" s="316">
        <v>73</v>
      </c>
      <c r="N443" s="300">
        <f>M443/L443*100</f>
        <v>100</v>
      </c>
      <c r="O443" s="152">
        <f>ROUND(L443-(L443*10/100),0)</f>
        <v>66</v>
      </c>
      <c r="P443" s="146">
        <f>ROUND(L443+(L443*10/100),0)</f>
        <v>80</v>
      </c>
      <c r="Q443" s="223" t="s">
        <v>186</v>
      </c>
      <c r="R443" s="14"/>
    </row>
    <row r="444" spans="1:18" ht="13.5">
      <c r="A444" s="75"/>
      <c r="B444" s="76"/>
      <c r="C444" s="51"/>
      <c r="D444" s="30"/>
      <c r="E444" s="30"/>
      <c r="F444" s="30"/>
      <c r="G444" s="247"/>
      <c r="H444" s="309"/>
      <c r="I444" s="247" t="s">
        <v>50</v>
      </c>
      <c r="J444" s="247" t="s">
        <v>101</v>
      </c>
      <c r="K444" s="299" t="s">
        <v>104</v>
      </c>
      <c r="L444" s="302">
        <v>120</v>
      </c>
      <c r="M444" s="302">
        <v>120</v>
      </c>
      <c r="N444" s="300">
        <f>M444/L444*100</f>
        <v>100</v>
      </c>
      <c r="O444" s="152">
        <f>ROUND(L444-(L444*10/100),0)</f>
        <v>108</v>
      </c>
      <c r="P444" s="146">
        <f>ROUND(L444+(L444*10/100),0)</f>
        <v>132</v>
      </c>
      <c r="Q444" s="223" t="s">
        <v>186</v>
      </c>
      <c r="R444" s="14"/>
    </row>
    <row r="445" spans="1:18" ht="13.5">
      <c r="A445" s="75"/>
      <c r="B445" s="76"/>
      <c r="C445" s="51"/>
      <c r="D445" s="30"/>
      <c r="E445" s="30"/>
      <c r="F445" s="30"/>
      <c r="G445" s="247"/>
      <c r="H445" s="309"/>
      <c r="I445" s="159"/>
      <c r="J445" s="159"/>
      <c r="K445" s="299" t="s">
        <v>159</v>
      </c>
      <c r="L445" s="146">
        <v>13591</v>
      </c>
      <c r="M445" s="146">
        <v>13591</v>
      </c>
      <c r="N445" s="300">
        <f>M445/L445*100</f>
        <v>100</v>
      </c>
      <c r="O445" s="152">
        <f>ROUND(L445-(L445*10/100),0)</f>
        <v>12232</v>
      </c>
      <c r="P445" s="146">
        <f>ROUND(L445+(L445*10/100),0)</f>
        <v>14950</v>
      </c>
      <c r="Q445" s="223" t="s">
        <v>186</v>
      </c>
      <c r="R445" s="14"/>
    </row>
    <row r="446" spans="1:18" ht="13.5">
      <c r="A446" s="75"/>
      <c r="B446" s="76"/>
      <c r="C446" s="51"/>
      <c r="D446" s="30"/>
      <c r="E446" s="30"/>
      <c r="F446" s="30"/>
      <c r="G446" s="247"/>
      <c r="H446" s="309"/>
      <c r="I446" s="296" t="s">
        <v>160</v>
      </c>
      <c r="J446" s="297"/>
      <c r="K446" s="306" t="s">
        <v>104</v>
      </c>
      <c r="L446" s="307">
        <f>L438+L442+L444+L440</f>
        <v>161</v>
      </c>
      <c r="M446" s="307">
        <f>M438+M442+M444+M440</f>
        <v>161</v>
      </c>
      <c r="N446" s="300">
        <f>M446/L446*100</f>
        <v>100</v>
      </c>
      <c r="O446" s="152">
        <f>ROUND(L446-(L446*10/100),0)</f>
        <v>145</v>
      </c>
      <c r="P446" s="146">
        <f>ROUND(L446+(L446*10/100),0)</f>
        <v>177</v>
      </c>
      <c r="Q446" s="223" t="s">
        <v>186</v>
      </c>
      <c r="R446" s="14"/>
    </row>
    <row r="447" spans="1:18" ht="14.25" thickBot="1">
      <c r="A447" s="85"/>
      <c r="B447" s="108"/>
      <c r="C447" s="53"/>
      <c r="D447" s="32"/>
      <c r="E447" s="32"/>
      <c r="F447" s="32"/>
      <c r="G447" s="167"/>
      <c r="H447" s="311"/>
      <c r="I447" s="291"/>
      <c r="J447" s="292"/>
      <c r="K447" s="312" t="s">
        <v>159</v>
      </c>
      <c r="L447" s="313">
        <f>L439+L443+L445+L441</f>
        <v>18308</v>
      </c>
      <c r="M447" s="313">
        <f>M439+M443+M445+M441</f>
        <v>18308</v>
      </c>
      <c r="N447" s="314">
        <f>M447/L447*100</f>
        <v>100</v>
      </c>
      <c r="O447" s="172">
        <f>ROUND(L447-(L447*10/100),0)</f>
        <v>16477</v>
      </c>
      <c r="P447" s="173">
        <f>ROUND(L447+(L447*10/100),0)</f>
        <v>20139</v>
      </c>
      <c r="Q447" s="174" t="s">
        <v>186</v>
      </c>
      <c r="R447" s="14"/>
    </row>
    <row r="448" spans="1:18" ht="13.5">
      <c r="A448" s="73">
        <v>33</v>
      </c>
      <c r="B448" s="76" t="s">
        <v>128</v>
      </c>
      <c r="C448" s="49">
        <v>775</v>
      </c>
      <c r="D448" s="30">
        <v>32339501</v>
      </c>
      <c r="E448" s="28">
        <v>34220193.71</v>
      </c>
      <c r="F448" s="30">
        <v>32470201.33</v>
      </c>
      <c r="G448" s="247" t="s">
        <v>170</v>
      </c>
      <c r="H448" s="247" t="s">
        <v>161</v>
      </c>
      <c r="I448" s="247" t="s">
        <v>152</v>
      </c>
      <c r="J448" s="247" t="s">
        <v>105</v>
      </c>
      <c r="K448" s="138" t="s">
        <v>104</v>
      </c>
      <c r="L448" s="163">
        <v>41</v>
      </c>
      <c r="M448" s="163">
        <v>41</v>
      </c>
      <c r="N448" s="177">
        <f>M448/L448*100</f>
        <v>100</v>
      </c>
      <c r="O448" s="239">
        <f>ROUND(L448-(L448*10/100),0)</f>
        <v>37</v>
      </c>
      <c r="P448" s="139">
        <f>ROUND(L448+(L448*10/100),0)</f>
        <v>45</v>
      </c>
      <c r="Q448" s="143" t="s">
        <v>186</v>
      </c>
      <c r="R448" s="14"/>
    </row>
    <row r="449" spans="1:18" ht="13.5">
      <c r="A449" s="75"/>
      <c r="B449" s="76"/>
      <c r="C449" s="51"/>
      <c r="D449" s="30"/>
      <c r="E449" s="30"/>
      <c r="F449" s="30"/>
      <c r="G449" s="247"/>
      <c r="H449" s="159"/>
      <c r="I449" s="159"/>
      <c r="J449" s="159"/>
      <c r="K449" s="149" t="s">
        <v>159</v>
      </c>
      <c r="L449" s="222">
        <v>4606</v>
      </c>
      <c r="M449" s="222">
        <v>4606</v>
      </c>
      <c r="N449" s="181">
        <f>M449/L449*100</f>
        <v>100</v>
      </c>
      <c r="O449" s="221">
        <f>ROUND(L449-(L449*10/100),0)</f>
        <v>4145</v>
      </c>
      <c r="P449" s="222">
        <f>ROUND(L449+(L449*10/100),0)</f>
        <v>5067</v>
      </c>
      <c r="Q449" s="223" t="s">
        <v>186</v>
      </c>
      <c r="R449" s="14"/>
    </row>
    <row r="450" spans="1:18" ht="13.5">
      <c r="A450" s="75"/>
      <c r="B450" s="76"/>
      <c r="C450" s="51"/>
      <c r="D450" s="30"/>
      <c r="E450" s="30"/>
      <c r="F450" s="30"/>
      <c r="G450" s="247"/>
      <c r="H450" s="154" t="s">
        <v>161</v>
      </c>
      <c r="I450" s="154" t="s">
        <v>100</v>
      </c>
      <c r="J450" s="247" t="s">
        <v>105</v>
      </c>
      <c r="K450" s="138" t="s">
        <v>104</v>
      </c>
      <c r="L450" s="139">
        <v>1</v>
      </c>
      <c r="M450" s="139">
        <v>1</v>
      </c>
      <c r="N450" s="181">
        <f>M450/L450*100</f>
        <v>100</v>
      </c>
      <c r="O450" s="221">
        <f>ROUND(L450-(L450*10/100),0)</f>
        <v>1</v>
      </c>
      <c r="P450" s="222">
        <f>ROUND(L450+(L450*10/100),0)</f>
        <v>1</v>
      </c>
      <c r="Q450" s="223" t="s">
        <v>186</v>
      </c>
      <c r="R450" s="14"/>
    </row>
    <row r="451" spans="1:18" ht="13.5">
      <c r="A451" s="75"/>
      <c r="B451" s="76"/>
      <c r="C451" s="51"/>
      <c r="D451" s="30"/>
      <c r="E451" s="30"/>
      <c r="F451" s="30"/>
      <c r="G451" s="247"/>
      <c r="H451" s="159"/>
      <c r="I451" s="159"/>
      <c r="J451" s="159"/>
      <c r="K451" s="149" t="s">
        <v>159</v>
      </c>
      <c r="L451" s="139">
        <v>42</v>
      </c>
      <c r="M451" s="139">
        <v>42</v>
      </c>
      <c r="N451" s="181">
        <f>M451/L451*100</f>
        <v>100</v>
      </c>
      <c r="O451" s="221">
        <f>ROUND(L451-(L451*10/100),0)</f>
        <v>38</v>
      </c>
      <c r="P451" s="222">
        <f>ROUND(L451+(L451*10/100),0)</f>
        <v>46</v>
      </c>
      <c r="Q451" s="223" t="s">
        <v>186</v>
      </c>
      <c r="R451" s="14"/>
    </row>
    <row r="452" spans="1:18" ht="13.5">
      <c r="A452" s="75"/>
      <c r="B452" s="76"/>
      <c r="C452" s="51"/>
      <c r="D452" s="30"/>
      <c r="E452" s="30"/>
      <c r="F452" s="30"/>
      <c r="G452" s="247"/>
      <c r="H452" s="154" t="s">
        <v>173</v>
      </c>
      <c r="I452" s="154" t="s">
        <v>174</v>
      </c>
      <c r="J452" s="154" t="s">
        <v>101</v>
      </c>
      <c r="K452" s="138" t="s">
        <v>104</v>
      </c>
      <c r="L452" s="163">
        <v>21</v>
      </c>
      <c r="M452" s="163">
        <v>21</v>
      </c>
      <c r="N452" s="181">
        <f>M452/L452*100</f>
        <v>100</v>
      </c>
      <c r="O452" s="221">
        <f>ROUND(L452-(L452*10/100),0)</f>
        <v>19</v>
      </c>
      <c r="P452" s="222">
        <f>ROUND(L452+(L452*10/100),0)</f>
        <v>23</v>
      </c>
      <c r="Q452" s="223" t="s">
        <v>186</v>
      </c>
      <c r="R452" s="14"/>
    </row>
    <row r="453" spans="1:18" ht="13.5">
      <c r="A453" s="75"/>
      <c r="B453" s="76"/>
      <c r="C453" s="51"/>
      <c r="D453" s="30"/>
      <c r="E453" s="30"/>
      <c r="F453" s="30"/>
      <c r="G453" s="247"/>
      <c r="H453" s="159"/>
      <c r="I453" s="159"/>
      <c r="J453" s="159"/>
      <c r="K453" s="149" t="s">
        <v>159</v>
      </c>
      <c r="L453" s="222">
        <v>3234</v>
      </c>
      <c r="M453" s="222">
        <v>3234</v>
      </c>
      <c r="N453" s="181">
        <f>M453/L453*100</f>
        <v>100</v>
      </c>
      <c r="O453" s="221">
        <f>ROUND(L453-(L453*10/100),0)</f>
        <v>2911</v>
      </c>
      <c r="P453" s="222">
        <f>ROUND(L453+(L453*10/100),0)</f>
        <v>3557</v>
      </c>
      <c r="Q453" s="223" t="s">
        <v>186</v>
      </c>
      <c r="R453" s="14"/>
    </row>
    <row r="454" spans="1:18" ht="13.5">
      <c r="A454" s="75"/>
      <c r="B454" s="76"/>
      <c r="C454" s="51"/>
      <c r="D454" s="30"/>
      <c r="E454" s="30"/>
      <c r="F454" s="30"/>
      <c r="G454" s="247"/>
      <c r="H454" s="154" t="s">
        <v>173</v>
      </c>
      <c r="I454" s="154" t="s">
        <v>100</v>
      </c>
      <c r="J454" s="154" t="s">
        <v>101</v>
      </c>
      <c r="K454" s="138" t="s">
        <v>104</v>
      </c>
      <c r="L454" s="148">
        <v>4</v>
      </c>
      <c r="M454" s="148">
        <v>4</v>
      </c>
      <c r="N454" s="181">
        <f>M454/L454*100</f>
        <v>100</v>
      </c>
      <c r="O454" s="221">
        <f>ROUND(L454-(L454*10/100),0)</f>
        <v>4</v>
      </c>
      <c r="P454" s="222">
        <f>ROUND(L454+(L454*10/100),0)</f>
        <v>4</v>
      </c>
      <c r="Q454" s="223" t="s">
        <v>186</v>
      </c>
      <c r="R454" s="14"/>
    </row>
    <row r="455" spans="1:18" ht="13.5">
      <c r="A455" s="75"/>
      <c r="B455" s="76"/>
      <c r="C455" s="51"/>
      <c r="D455" s="30"/>
      <c r="E455" s="30"/>
      <c r="F455" s="30"/>
      <c r="G455" s="247"/>
      <c r="H455" s="159"/>
      <c r="I455" s="247"/>
      <c r="J455" s="159"/>
      <c r="K455" s="149" t="s">
        <v>159</v>
      </c>
      <c r="L455" s="148">
        <v>383</v>
      </c>
      <c r="M455" s="148">
        <v>383</v>
      </c>
      <c r="N455" s="181">
        <f>M455/L455*100</f>
        <v>100</v>
      </c>
      <c r="O455" s="221">
        <f>ROUND(L455-(L455*10/100),0)</f>
        <v>345</v>
      </c>
      <c r="P455" s="222">
        <f>ROUND(L455+(L455*10/100),0)</f>
        <v>421</v>
      </c>
      <c r="Q455" s="223" t="s">
        <v>186</v>
      </c>
      <c r="R455" s="14"/>
    </row>
    <row r="456" spans="1:18" ht="19.5" customHeight="1">
      <c r="A456" s="75"/>
      <c r="B456" s="76"/>
      <c r="C456" s="51"/>
      <c r="D456" s="30"/>
      <c r="E456" s="30"/>
      <c r="F456" s="30"/>
      <c r="G456" s="247"/>
      <c r="H456" s="154" t="s">
        <v>161</v>
      </c>
      <c r="I456" s="254" t="s">
        <v>152</v>
      </c>
      <c r="J456" s="154" t="s">
        <v>101</v>
      </c>
      <c r="K456" s="138" t="s">
        <v>104</v>
      </c>
      <c r="L456" s="148">
        <v>195</v>
      </c>
      <c r="M456" s="148">
        <v>195</v>
      </c>
      <c r="N456" s="181">
        <f>M456/L456*100</f>
        <v>100</v>
      </c>
      <c r="O456" s="221">
        <f>ROUND(L456-(L456*10/100),0)</f>
        <v>176</v>
      </c>
      <c r="P456" s="222">
        <f>ROUND(L456+(L456*10/100),0)</f>
        <v>215</v>
      </c>
      <c r="Q456" s="223" t="s">
        <v>186</v>
      </c>
      <c r="R456" s="14"/>
    </row>
    <row r="457" spans="1:18" ht="21" customHeight="1">
      <c r="A457" s="75"/>
      <c r="B457" s="76"/>
      <c r="C457" s="51"/>
      <c r="D457" s="30"/>
      <c r="E457" s="30"/>
      <c r="F457" s="30"/>
      <c r="G457" s="247"/>
      <c r="H457" s="247"/>
      <c r="I457" s="254"/>
      <c r="J457" s="159"/>
      <c r="K457" s="149" t="s">
        <v>159</v>
      </c>
      <c r="L457" s="222">
        <v>23342</v>
      </c>
      <c r="M457" s="222">
        <v>23342</v>
      </c>
      <c r="N457" s="181">
        <f>M457/L457*100</f>
        <v>100</v>
      </c>
      <c r="O457" s="221">
        <f>ROUND(L457-(L457*10/100),0)</f>
        <v>21008</v>
      </c>
      <c r="P457" s="222">
        <f>ROUND(L457+(L457*10/100),0)</f>
        <v>25676</v>
      </c>
      <c r="Q457" s="223" t="s">
        <v>186</v>
      </c>
      <c r="R457" s="14"/>
    </row>
    <row r="458" spans="1:18" ht="13.5">
      <c r="A458" s="75"/>
      <c r="B458" s="76"/>
      <c r="C458" s="51"/>
      <c r="D458" s="30"/>
      <c r="E458" s="30"/>
      <c r="F458" s="30"/>
      <c r="G458" s="247"/>
      <c r="H458" s="247"/>
      <c r="I458" s="331" t="s">
        <v>160</v>
      </c>
      <c r="J458" s="331"/>
      <c r="K458" s="287" t="s">
        <v>104</v>
      </c>
      <c r="L458" s="288">
        <f>L448+L454+L456+L452+L450</f>
        <v>262</v>
      </c>
      <c r="M458" s="288">
        <f>M448+M454+M456+M452+M450</f>
        <v>262</v>
      </c>
      <c r="N458" s="181">
        <f>M458/L458*100</f>
        <v>100</v>
      </c>
      <c r="O458" s="221">
        <f>ROUND(L458-(L458*10/100),0)</f>
        <v>236</v>
      </c>
      <c r="P458" s="222">
        <f>ROUND(L458+(L458*10/100),0)</f>
        <v>288</v>
      </c>
      <c r="Q458" s="223" t="s">
        <v>186</v>
      </c>
      <c r="R458" s="14"/>
    </row>
    <row r="459" spans="1:18" ht="13.5">
      <c r="A459" s="75"/>
      <c r="B459" s="76"/>
      <c r="C459" s="51"/>
      <c r="D459" s="30"/>
      <c r="E459" s="30"/>
      <c r="F459" s="30"/>
      <c r="G459" s="159"/>
      <c r="H459" s="159"/>
      <c r="I459" s="331"/>
      <c r="J459" s="331"/>
      <c r="K459" s="287" t="s">
        <v>159</v>
      </c>
      <c r="L459" s="288">
        <f>L449+L455+L457+L453+L451</f>
        <v>31607</v>
      </c>
      <c r="M459" s="288">
        <f>M449+M455+M457+M453+M451</f>
        <v>31607</v>
      </c>
      <c r="N459" s="181">
        <f>M459/L459*100</f>
        <v>100</v>
      </c>
      <c r="O459" s="221">
        <f>ROUND(L459-(L459*10/100),0)</f>
        <v>28446</v>
      </c>
      <c r="P459" s="222">
        <f>ROUND(L459+(L459*10/100),0)</f>
        <v>34768</v>
      </c>
      <c r="Q459" s="223" t="s">
        <v>186</v>
      </c>
      <c r="R459" s="14"/>
    </row>
    <row r="460" spans="1:18" ht="13.5">
      <c r="A460" s="75"/>
      <c r="B460" s="76"/>
      <c r="C460" s="51"/>
      <c r="D460" s="30"/>
      <c r="E460" s="30"/>
      <c r="F460" s="30"/>
      <c r="G460" s="154" t="s">
        <v>102</v>
      </c>
      <c r="H460" s="332" t="s">
        <v>161</v>
      </c>
      <c r="I460" s="159" t="s">
        <v>103</v>
      </c>
      <c r="J460" s="247" t="s">
        <v>105</v>
      </c>
      <c r="K460" s="138" t="s">
        <v>104</v>
      </c>
      <c r="L460" s="222">
        <v>41</v>
      </c>
      <c r="M460" s="222">
        <v>41</v>
      </c>
      <c r="N460" s="181">
        <f aca="true" t="shared" si="0" ref="N460:N523">M460/L460*100</f>
        <v>100</v>
      </c>
      <c r="O460" s="221">
        <f>ROUND(L460-(L460*10/100),0)</f>
        <v>37</v>
      </c>
      <c r="P460" s="222">
        <f>ROUND(L460+(L460*10/100),0)</f>
        <v>45</v>
      </c>
      <c r="Q460" s="223" t="s">
        <v>186</v>
      </c>
      <c r="R460" s="14"/>
    </row>
    <row r="461" spans="1:18" ht="13.5">
      <c r="A461" s="75"/>
      <c r="B461" s="76"/>
      <c r="C461" s="51"/>
      <c r="D461" s="30"/>
      <c r="E461" s="30"/>
      <c r="F461" s="30"/>
      <c r="G461" s="247"/>
      <c r="H461" s="309"/>
      <c r="I461" s="254"/>
      <c r="J461" s="159"/>
      <c r="K461" s="149" t="s">
        <v>159</v>
      </c>
      <c r="L461" s="222">
        <v>4606</v>
      </c>
      <c r="M461" s="222">
        <v>4606</v>
      </c>
      <c r="N461" s="181">
        <f t="shared" si="0"/>
        <v>100</v>
      </c>
      <c r="O461" s="221">
        <f>ROUND(L461-(L461*10/100),0)</f>
        <v>4145</v>
      </c>
      <c r="P461" s="222">
        <f>ROUND(L461+(L461*10/100),0)</f>
        <v>5067</v>
      </c>
      <c r="Q461" s="223" t="s">
        <v>186</v>
      </c>
      <c r="R461" s="14"/>
    </row>
    <row r="462" spans="1:18" ht="13.5">
      <c r="A462" s="75"/>
      <c r="B462" s="76"/>
      <c r="C462" s="51"/>
      <c r="D462" s="30"/>
      <c r="E462" s="30"/>
      <c r="F462" s="30"/>
      <c r="G462" s="247"/>
      <c r="H462" s="309"/>
      <c r="I462" s="154" t="s">
        <v>100</v>
      </c>
      <c r="J462" s="247" t="s">
        <v>105</v>
      </c>
      <c r="K462" s="138" t="s">
        <v>104</v>
      </c>
      <c r="L462" s="222">
        <v>1</v>
      </c>
      <c r="M462" s="222">
        <v>1</v>
      </c>
      <c r="N462" s="181">
        <f t="shared" si="0"/>
        <v>100</v>
      </c>
      <c r="O462" s="221">
        <f>ROUND(L462-(L462*10/100),0)</f>
        <v>1</v>
      </c>
      <c r="P462" s="222">
        <f>ROUND(L462+(L462*10/100),0)</f>
        <v>1</v>
      </c>
      <c r="Q462" s="223"/>
      <c r="R462" s="14"/>
    </row>
    <row r="463" spans="1:18" ht="13.5">
      <c r="A463" s="75"/>
      <c r="B463" s="76"/>
      <c r="C463" s="51"/>
      <c r="D463" s="30"/>
      <c r="E463" s="30"/>
      <c r="F463" s="30"/>
      <c r="G463" s="247"/>
      <c r="H463" s="309"/>
      <c r="I463" s="159"/>
      <c r="J463" s="159"/>
      <c r="K463" s="149" t="s">
        <v>159</v>
      </c>
      <c r="L463" s="222">
        <v>42</v>
      </c>
      <c r="M463" s="222">
        <v>42</v>
      </c>
      <c r="N463" s="181">
        <f t="shared" si="0"/>
        <v>100</v>
      </c>
      <c r="O463" s="221">
        <f>ROUND(L463-(L463*10/100),0)</f>
        <v>38</v>
      </c>
      <c r="P463" s="222">
        <f>ROUND(L463+(L463*10/100),0)</f>
        <v>46</v>
      </c>
      <c r="Q463" s="223"/>
      <c r="R463" s="14"/>
    </row>
    <row r="464" spans="1:18" ht="13.5">
      <c r="A464" s="75"/>
      <c r="B464" s="76"/>
      <c r="C464" s="51"/>
      <c r="D464" s="30"/>
      <c r="E464" s="30"/>
      <c r="F464" s="30"/>
      <c r="G464" s="247"/>
      <c r="H464" s="309"/>
      <c r="I464" s="154" t="s">
        <v>100</v>
      </c>
      <c r="J464" s="154" t="s">
        <v>101</v>
      </c>
      <c r="K464" s="149" t="s">
        <v>104</v>
      </c>
      <c r="L464" s="148">
        <v>4</v>
      </c>
      <c r="M464" s="148">
        <v>4</v>
      </c>
      <c r="N464" s="181">
        <f t="shared" si="0"/>
        <v>100</v>
      </c>
      <c r="O464" s="221">
        <f>ROUND(L464-(L464*10/100),0)</f>
        <v>4</v>
      </c>
      <c r="P464" s="222">
        <f>ROUND(L464+(L464*10/100),0)</f>
        <v>4</v>
      </c>
      <c r="Q464" s="223" t="s">
        <v>186</v>
      </c>
      <c r="R464" s="14"/>
    </row>
    <row r="465" spans="1:18" ht="13.5">
      <c r="A465" s="75"/>
      <c r="B465" s="76"/>
      <c r="C465" s="51"/>
      <c r="D465" s="30"/>
      <c r="E465" s="30"/>
      <c r="F465" s="30"/>
      <c r="G465" s="247"/>
      <c r="H465" s="309"/>
      <c r="I465" s="247"/>
      <c r="J465" s="159"/>
      <c r="K465" s="149" t="s">
        <v>159</v>
      </c>
      <c r="L465" s="148">
        <v>383</v>
      </c>
      <c r="M465" s="148">
        <v>383</v>
      </c>
      <c r="N465" s="181">
        <f t="shared" si="0"/>
        <v>100</v>
      </c>
      <c r="O465" s="221">
        <f>ROUND(L465-(L465*10/100),0)</f>
        <v>345</v>
      </c>
      <c r="P465" s="222">
        <f>ROUND(L465+(L465*10/100),0)</f>
        <v>421</v>
      </c>
      <c r="Q465" s="223" t="s">
        <v>186</v>
      </c>
      <c r="R465" s="14"/>
    </row>
    <row r="466" spans="1:18" ht="13.5">
      <c r="A466" s="75"/>
      <c r="B466" s="76"/>
      <c r="C466" s="51"/>
      <c r="D466" s="30"/>
      <c r="E466" s="30"/>
      <c r="F466" s="30"/>
      <c r="G466" s="247"/>
      <c r="H466" s="309"/>
      <c r="I466" s="254" t="s">
        <v>103</v>
      </c>
      <c r="J466" s="154" t="s">
        <v>101</v>
      </c>
      <c r="K466" s="149" t="s">
        <v>104</v>
      </c>
      <c r="L466" s="148">
        <v>215</v>
      </c>
      <c r="M466" s="148">
        <v>215</v>
      </c>
      <c r="N466" s="181">
        <f t="shared" si="0"/>
        <v>100</v>
      </c>
      <c r="O466" s="221">
        <f>ROUND(L466-(L466*10/100),0)</f>
        <v>194</v>
      </c>
      <c r="P466" s="222">
        <f>ROUND(L466+(L466*10/100),0)</f>
        <v>237</v>
      </c>
      <c r="Q466" s="223" t="s">
        <v>186</v>
      </c>
      <c r="R466" s="14"/>
    </row>
    <row r="467" spans="1:18" ht="13.5">
      <c r="A467" s="75"/>
      <c r="B467" s="76"/>
      <c r="C467" s="51"/>
      <c r="D467" s="30"/>
      <c r="E467" s="30"/>
      <c r="F467" s="30"/>
      <c r="G467" s="247"/>
      <c r="H467" s="309"/>
      <c r="I467" s="254"/>
      <c r="J467" s="159"/>
      <c r="K467" s="149" t="s">
        <v>159</v>
      </c>
      <c r="L467" s="222">
        <v>26448</v>
      </c>
      <c r="M467" s="222">
        <v>26448</v>
      </c>
      <c r="N467" s="181">
        <f t="shared" si="0"/>
        <v>100</v>
      </c>
      <c r="O467" s="221">
        <f>ROUND(L467-(L467*10/100),0)</f>
        <v>23803</v>
      </c>
      <c r="P467" s="222">
        <f>ROUND(L467+(L467*10/100),0)</f>
        <v>29093</v>
      </c>
      <c r="Q467" s="223" t="s">
        <v>186</v>
      </c>
      <c r="R467" s="14"/>
    </row>
    <row r="468" spans="1:18" ht="13.5">
      <c r="A468" s="75"/>
      <c r="B468" s="76"/>
      <c r="C468" s="51"/>
      <c r="D468" s="30"/>
      <c r="E468" s="30"/>
      <c r="F468" s="30"/>
      <c r="G468" s="247"/>
      <c r="H468" s="309"/>
      <c r="I468" s="154" t="s">
        <v>99</v>
      </c>
      <c r="J468" s="154" t="s">
        <v>101</v>
      </c>
      <c r="K468" s="149" t="s">
        <v>104</v>
      </c>
      <c r="L468" s="148">
        <v>1</v>
      </c>
      <c r="M468" s="148">
        <v>1</v>
      </c>
      <c r="N468" s="181">
        <f t="shared" si="0"/>
        <v>100</v>
      </c>
      <c r="O468" s="221">
        <f>ROUND(L468-(L468*10/100),0)</f>
        <v>1</v>
      </c>
      <c r="P468" s="222">
        <f>ROUND(L468+(L468*10/100),0)</f>
        <v>1</v>
      </c>
      <c r="Q468" s="223" t="s">
        <v>186</v>
      </c>
      <c r="R468" s="14"/>
    </row>
    <row r="469" spans="1:18" ht="13.5">
      <c r="A469" s="75"/>
      <c r="B469" s="76"/>
      <c r="C469" s="51"/>
      <c r="D469" s="30"/>
      <c r="E469" s="30"/>
      <c r="F469" s="30"/>
      <c r="G469" s="247"/>
      <c r="H469" s="309"/>
      <c r="I469" s="159"/>
      <c r="J469" s="159"/>
      <c r="K469" s="149" t="s">
        <v>159</v>
      </c>
      <c r="L469" s="222">
        <v>128</v>
      </c>
      <c r="M469" s="222">
        <v>128</v>
      </c>
      <c r="N469" s="181">
        <f t="shared" si="0"/>
        <v>100</v>
      </c>
      <c r="O469" s="221">
        <f>ROUND(L469-(L469*10/100),0)</f>
        <v>115</v>
      </c>
      <c r="P469" s="222">
        <f>ROUND(L469+(L469*10/100),0)</f>
        <v>141</v>
      </c>
      <c r="Q469" s="223" t="s">
        <v>186</v>
      </c>
      <c r="R469" s="14"/>
    </row>
    <row r="470" spans="1:18" ht="13.5">
      <c r="A470" s="75"/>
      <c r="B470" s="76"/>
      <c r="C470" s="51"/>
      <c r="D470" s="30"/>
      <c r="E470" s="30"/>
      <c r="F470" s="30"/>
      <c r="G470" s="247"/>
      <c r="H470" s="309"/>
      <c r="I470" s="296" t="s">
        <v>160</v>
      </c>
      <c r="J470" s="297"/>
      <c r="K470" s="287" t="s">
        <v>104</v>
      </c>
      <c r="L470" s="288">
        <f>L464+L466+L460+L468+L462</f>
        <v>262</v>
      </c>
      <c r="M470" s="288">
        <f>M464+M466+M460+M468+M462</f>
        <v>262</v>
      </c>
      <c r="N470" s="181">
        <f t="shared" si="0"/>
        <v>100</v>
      </c>
      <c r="O470" s="221">
        <f>ROUND(L470-(L470*10/100),0)</f>
        <v>236</v>
      </c>
      <c r="P470" s="222">
        <f>ROUND(L470+(L470*10/100),0)</f>
        <v>288</v>
      </c>
      <c r="Q470" s="223" t="s">
        <v>186</v>
      </c>
      <c r="R470" s="14"/>
    </row>
    <row r="471" spans="1:18" ht="14.25" thickBot="1">
      <c r="A471" s="85"/>
      <c r="B471" s="108"/>
      <c r="C471" s="53"/>
      <c r="D471" s="32"/>
      <c r="E471" s="32"/>
      <c r="F471" s="32"/>
      <c r="G471" s="167"/>
      <c r="H471" s="311"/>
      <c r="I471" s="291"/>
      <c r="J471" s="292"/>
      <c r="K471" s="298" t="s">
        <v>159</v>
      </c>
      <c r="L471" s="288">
        <f>L465+L467+L461+L469+L463</f>
        <v>31607</v>
      </c>
      <c r="M471" s="288">
        <f>M465+M467+M461+M469+M463</f>
        <v>31607</v>
      </c>
      <c r="N471" s="174">
        <f t="shared" si="0"/>
        <v>100</v>
      </c>
      <c r="O471" s="172">
        <f>ROUND(L471-(L471*10/100),0)</f>
        <v>28446</v>
      </c>
      <c r="P471" s="229">
        <f>ROUND(L471+(L471*10/100),0)</f>
        <v>34768</v>
      </c>
      <c r="Q471" s="174" t="s">
        <v>186</v>
      </c>
      <c r="R471" s="14"/>
    </row>
    <row r="472" spans="1:18" ht="24.75" customHeight="1">
      <c r="A472" s="73">
        <v>34</v>
      </c>
      <c r="B472" s="74" t="s">
        <v>127</v>
      </c>
      <c r="C472" s="55">
        <v>775</v>
      </c>
      <c r="D472" s="28">
        <v>31333510</v>
      </c>
      <c r="E472" s="28">
        <v>34759227.67</v>
      </c>
      <c r="F472" s="28">
        <v>33328078.35</v>
      </c>
      <c r="G472" s="252" t="s">
        <v>170</v>
      </c>
      <c r="H472" s="252" t="s">
        <v>161</v>
      </c>
      <c r="I472" s="252" t="s">
        <v>152</v>
      </c>
      <c r="J472" s="252" t="s">
        <v>105</v>
      </c>
      <c r="K472" s="217" t="s">
        <v>104</v>
      </c>
      <c r="L472" s="253">
        <v>34</v>
      </c>
      <c r="M472" s="253">
        <v>34</v>
      </c>
      <c r="N472" s="177">
        <f t="shared" si="0"/>
        <v>100</v>
      </c>
      <c r="O472" s="218">
        <f>ROUND(L472-(L472*10/100),0)</f>
        <v>31</v>
      </c>
      <c r="P472" s="219">
        <f>ROUND(L472+(L472*10/100),0)</f>
        <v>37</v>
      </c>
      <c r="Q472" s="143" t="s">
        <v>186</v>
      </c>
      <c r="R472" s="14"/>
    </row>
    <row r="473" spans="1:18" ht="27" customHeight="1">
      <c r="A473" s="75"/>
      <c r="B473" s="76"/>
      <c r="C473" s="51"/>
      <c r="D473" s="30"/>
      <c r="E473" s="30"/>
      <c r="F473" s="30"/>
      <c r="G473" s="247"/>
      <c r="H473" s="247"/>
      <c r="I473" s="159"/>
      <c r="J473" s="159"/>
      <c r="K473" s="149" t="s">
        <v>159</v>
      </c>
      <c r="L473" s="222">
        <v>4706</v>
      </c>
      <c r="M473" s="222">
        <v>4706</v>
      </c>
      <c r="N473" s="181">
        <f t="shared" si="0"/>
        <v>100</v>
      </c>
      <c r="O473" s="221">
        <f>ROUND(L473-(L473*10/100),0)</f>
        <v>4235</v>
      </c>
      <c r="P473" s="222">
        <f>ROUND(L473+(L473*10/100),0)</f>
        <v>5177</v>
      </c>
      <c r="Q473" s="223" t="s">
        <v>186</v>
      </c>
      <c r="R473" s="14"/>
    </row>
    <row r="474" spans="1:18" ht="27.75" customHeight="1">
      <c r="A474" s="75"/>
      <c r="B474" s="76"/>
      <c r="C474" s="51"/>
      <c r="D474" s="30"/>
      <c r="E474" s="30"/>
      <c r="F474" s="30"/>
      <c r="G474" s="247"/>
      <c r="H474" s="247"/>
      <c r="I474" s="159" t="s">
        <v>152</v>
      </c>
      <c r="J474" s="247" t="s">
        <v>101</v>
      </c>
      <c r="K474" s="138" t="s">
        <v>104</v>
      </c>
      <c r="L474" s="163">
        <v>209</v>
      </c>
      <c r="M474" s="163">
        <v>209</v>
      </c>
      <c r="N474" s="181">
        <f t="shared" si="0"/>
        <v>100</v>
      </c>
      <c r="O474" s="239">
        <f>ROUND(L474-(L474*10/100),0)</f>
        <v>188</v>
      </c>
      <c r="P474" s="139">
        <f>ROUND(L474+(L474*10/100),0)</f>
        <v>230</v>
      </c>
      <c r="Q474" s="147" t="s">
        <v>186</v>
      </c>
      <c r="R474" s="14"/>
    </row>
    <row r="475" spans="1:18" ht="13.5">
      <c r="A475" s="75"/>
      <c r="B475" s="76"/>
      <c r="C475" s="51"/>
      <c r="D475" s="30"/>
      <c r="E475" s="30"/>
      <c r="F475" s="30"/>
      <c r="G475" s="247"/>
      <c r="H475" s="247"/>
      <c r="I475" s="254"/>
      <c r="J475" s="159"/>
      <c r="K475" s="149" t="s">
        <v>159</v>
      </c>
      <c r="L475" s="222">
        <v>32765</v>
      </c>
      <c r="M475" s="222">
        <v>32765</v>
      </c>
      <c r="N475" s="181">
        <f t="shared" si="0"/>
        <v>100</v>
      </c>
      <c r="O475" s="221">
        <f>ROUND(L475-(L475*10/100),0)</f>
        <v>29489</v>
      </c>
      <c r="P475" s="222">
        <f>ROUND(L475+(L475*10/100),0)</f>
        <v>36042</v>
      </c>
      <c r="Q475" s="223" t="s">
        <v>186</v>
      </c>
      <c r="R475" s="14"/>
    </row>
    <row r="476" spans="1:18" ht="13.5">
      <c r="A476" s="75"/>
      <c r="B476" s="76"/>
      <c r="C476" s="51"/>
      <c r="D476" s="30"/>
      <c r="E476" s="30"/>
      <c r="F476" s="30"/>
      <c r="G476" s="247"/>
      <c r="H476" s="247"/>
      <c r="I476" s="154" t="s">
        <v>100</v>
      </c>
      <c r="J476" s="154" t="s">
        <v>101</v>
      </c>
      <c r="K476" s="138" t="s">
        <v>104</v>
      </c>
      <c r="L476" s="163">
        <v>4</v>
      </c>
      <c r="M476" s="163">
        <v>4</v>
      </c>
      <c r="N476" s="181">
        <f t="shared" si="0"/>
        <v>100</v>
      </c>
      <c r="O476" s="221">
        <f>ROUND(L476-(L476*10/100),0)</f>
        <v>4</v>
      </c>
      <c r="P476" s="222">
        <f>ROUND(L476+(L476*10/100),0)</f>
        <v>4</v>
      </c>
      <c r="Q476" s="223" t="s">
        <v>186</v>
      </c>
      <c r="R476" s="14"/>
    </row>
    <row r="477" spans="1:18" ht="13.5">
      <c r="A477" s="75"/>
      <c r="B477" s="76"/>
      <c r="C477" s="51"/>
      <c r="D477" s="30"/>
      <c r="E477" s="30"/>
      <c r="F477" s="30"/>
      <c r="G477" s="247"/>
      <c r="H477" s="247"/>
      <c r="I477" s="159"/>
      <c r="J477" s="159"/>
      <c r="K477" s="149" t="s">
        <v>159</v>
      </c>
      <c r="L477" s="148">
        <v>550</v>
      </c>
      <c r="M477" s="148">
        <v>550</v>
      </c>
      <c r="N477" s="181">
        <f t="shared" si="0"/>
        <v>100</v>
      </c>
      <c r="O477" s="221">
        <f>ROUND(L477-(L477*10/100),0)</f>
        <v>495</v>
      </c>
      <c r="P477" s="222">
        <f>ROUND(L477+(L477*10/100),0)</f>
        <v>605</v>
      </c>
      <c r="Q477" s="223" t="s">
        <v>186</v>
      </c>
      <c r="R477" s="14"/>
    </row>
    <row r="478" spans="1:18" ht="13.5">
      <c r="A478" s="75"/>
      <c r="B478" s="76"/>
      <c r="C478" s="51"/>
      <c r="D478" s="30"/>
      <c r="E478" s="30"/>
      <c r="F478" s="30"/>
      <c r="G478" s="247"/>
      <c r="H478" s="247"/>
      <c r="I478" s="285" t="s">
        <v>160</v>
      </c>
      <c r="J478" s="286"/>
      <c r="K478" s="287" t="s">
        <v>104</v>
      </c>
      <c r="L478" s="288">
        <f>L472+L476+L474</f>
        <v>247</v>
      </c>
      <c r="M478" s="288">
        <f>M472+M476+M474</f>
        <v>247</v>
      </c>
      <c r="N478" s="181">
        <f t="shared" si="0"/>
        <v>100</v>
      </c>
      <c r="O478" s="221">
        <f aca="true" t="shared" si="1" ref="O478:O543">ROUND(L478-(L478*10/100),0)</f>
        <v>222</v>
      </c>
      <c r="P478" s="222">
        <f aca="true" t="shared" si="2" ref="P478:P543">ROUND(L478+(L478*10/100),0)</f>
        <v>272</v>
      </c>
      <c r="Q478" s="223" t="s">
        <v>186</v>
      </c>
      <c r="R478" s="14"/>
    </row>
    <row r="479" spans="1:18" ht="13.5">
      <c r="A479" s="75"/>
      <c r="B479" s="76"/>
      <c r="C479" s="51"/>
      <c r="D479" s="30"/>
      <c r="E479" s="30"/>
      <c r="F479" s="30"/>
      <c r="G479" s="159"/>
      <c r="H479" s="159"/>
      <c r="I479" s="289"/>
      <c r="J479" s="290"/>
      <c r="K479" s="287" t="s">
        <v>159</v>
      </c>
      <c r="L479" s="288">
        <f>L473+L477+L475</f>
        <v>38021</v>
      </c>
      <c r="M479" s="288">
        <f>M473+M477+M475</f>
        <v>38021</v>
      </c>
      <c r="N479" s="181">
        <f t="shared" si="0"/>
        <v>100</v>
      </c>
      <c r="O479" s="221">
        <f t="shared" si="1"/>
        <v>34219</v>
      </c>
      <c r="P479" s="222">
        <f t="shared" si="2"/>
        <v>41823</v>
      </c>
      <c r="Q479" s="223" t="s">
        <v>186</v>
      </c>
      <c r="R479" s="14"/>
    </row>
    <row r="480" spans="1:18" ht="13.5">
      <c r="A480" s="75"/>
      <c r="B480" s="76"/>
      <c r="C480" s="51"/>
      <c r="D480" s="30"/>
      <c r="E480" s="30"/>
      <c r="F480" s="30"/>
      <c r="G480" s="154" t="s">
        <v>102</v>
      </c>
      <c r="H480" s="284"/>
      <c r="I480" s="247" t="s">
        <v>152</v>
      </c>
      <c r="J480" s="247" t="s">
        <v>105</v>
      </c>
      <c r="K480" s="138" t="s">
        <v>104</v>
      </c>
      <c r="L480" s="163">
        <v>34</v>
      </c>
      <c r="M480" s="163">
        <v>34</v>
      </c>
      <c r="N480" s="181">
        <f t="shared" si="0"/>
        <v>100</v>
      </c>
      <c r="O480" s="239">
        <f>ROUND(L480-(L480*10/100),0)</f>
        <v>31</v>
      </c>
      <c r="P480" s="139">
        <f>ROUND(L480+(L480*10/100),0)</f>
        <v>37</v>
      </c>
      <c r="Q480" s="147" t="s">
        <v>186</v>
      </c>
      <c r="R480" s="14"/>
    </row>
    <row r="481" spans="1:18" ht="23.25" customHeight="1">
      <c r="A481" s="75"/>
      <c r="B481" s="76"/>
      <c r="C481" s="51"/>
      <c r="D481" s="30"/>
      <c r="E481" s="30"/>
      <c r="F481" s="30"/>
      <c r="G481" s="247"/>
      <c r="H481" s="284"/>
      <c r="I481" s="159"/>
      <c r="J481" s="159"/>
      <c r="K481" s="149" t="s">
        <v>159</v>
      </c>
      <c r="L481" s="222">
        <v>4706</v>
      </c>
      <c r="M481" s="222">
        <v>4706</v>
      </c>
      <c r="N481" s="181">
        <f t="shared" si="0"/>
        <v>100</v>
      </c>
      <c r="O481" s="221">
        <f>ROUND(L481-(L481*10/100),0)</f>
        <v>4235</v>
      </c>
      <c r="P481" s="222">
        <f>ROUND(L481+(L481*10/100),0)</f>
        <v>5177</v>
      </c>
      <c r="Q481" s="223" t="s">
        <v>186</v>
      </c>
      <c r="R481" s="14"/>
    </row>
    <row r="482" spans="1:18" ht="21" customHeight="1">
      <c r="A482" s="75"/>
      <c r="B482" s="76"/>
      <c r="C482" s="51"/>
      <c r="D482" s="30"/>
      <c r="E482" s="30"/>
      <c r="F482" s="30"/>
      <c r="G482" s="247"/>
      <c r="H482" s="333" t="s">
        <v>161</v>
      </c>
      <c r="I482" s="159" t="s">
        <v>103</v>
      </c>
      <c r="J482" s="247" t="s">
        <v>101</v>
      </c>
      <c r="K482" s="138" t="s">
        <v>104</v>
      </c>
      <c r="L482" s="163">
        <v>209</v>
      </c>
      <c r="M482" s="163">
        <v>209</v>
      </c>
      <c r="N482" s="181">
        <f t="shared" si="0"/>
        <v>100</v>
      </c>
      <c r="O482" s="221">
        <f t="shared" si="1"/>
        <v>188</v>
      </c>
      <c r="P482" s="222">
        <f t="shared" si="2"/>
        <v>230</v>
      </c>
      <c r="Q482" s="223" t="s">
        <v>186</v>
      </c>
      <c r="R482" s="14"/>
    </row>
    <row r="483" spans="1:18" ht="13.5">
      <c r="A483" s="75"/>
      <c r="B483" s="76"/>
      <c r="C483" s="51"/>
      <c r="D483" s="30"/>
      <c r="E483" s="30"/>
      <c r="F483" s="30"/>
      <c r="G483" s="247"/>
      <c r="H483" s="333"/>
      <c r="I483" s="254"/>
      <c r="J483" s="159"/>
      <c r="K483" s="149" t="s">
        <v>159</v>
      </c>
      <c r="L483" s="222">
        <v>32765</v>
      </c>
      <c r="M483" s="222">
        <v>32765</v>
      </c>
      <c r="N483" s="181">
        <f t="shared" si="0"/>
        <v>100</v>
      </c>
      <c r="O483" s="221">
        <f t="shared" si="1"/>
        <v>29489</v>
      </c>
      <c r="P483" s="222">
        <f t="shared" si="2"/>
        <v>36042</v>
      </c>
      <c r="Q483" s="223" t="s">
        <v>186</v>
      </c>
      <c r="R483" s="14"/>
    </row>
    <row r="484" spans="1:18" ht="13.5">
      <c r="A484" s="75"/>
      <c r="B484" s="76"/>
      <c r="C484" s="51"/>
      <c r="D484" s="30"/>
      <c r="E484" s="30"/>
      <c r="F484" s="30"/>
      <c r="G484" s="247"/>
      <c r="H484" s="333"/>
      <c r="I484" s="154" t="s">
        <v>100</v>
      </c>
      <c r="J484" s="154" t="s">
        <v>101</v>
      </c>
      <c r="K484" s="138" t="s">
        <v>104</v>
      </c>
      <c r="L484" s="163">
        <v>4</v>
      </c>
      <c r="M484" s="163">
        <v>4</v>
      </c>
      <c r="N484" s="181">
        <f t="shared" si="0"/>
        <v>100</v>
      </c>
      <c r="O484" s="221">
        <f t="shared" si="1"/>
        <v>4</v>
      </c>
      <c r="P484" s="222">
        <f t="shared" si="2"/>
        <v>4</v>
      </c>
      <c r="Q484" s="223" t="s">
        <v>186</v>
      </c>
      <c r="R484" s="14"/>
    </row>
    <row r="485" spans="1:18" ht="13.5">
      <c r="A485" s="75"/>
      <c r="B485" s="76"/>
      <c r="C485" s="51"/>
      <c r="D485" s="30"/>
      <c r="E485" s="30"/>
      <c r="F485" s="30"/>
      <c r="G485" s="247"/>
      <c r="H485" s="333"/>
      <c r="I485" s="159"/>
      <c r="J485" s="159"/>
      <c r="K485" s="149" t="s">
        <v>159</v>
      </c>
      <c r="L485" s="148">
        <v>550</v>
      </c>
      <c r="M485" s="148">
        <v>550</v>
      </c>
      <c r="N485" s="181">
        <f t="shared" si="0"/>
        <v>100</v>
      </c>
      <c r="O485" s="221">
        <f t="shared" si="1"/>
        <v>495</v>
      </c>
      <c r="P485" s="222">
        <f t="shared" si="2"/>
        <v>605</v>
      </c>
      <c r="Q485" s="223" t="s">
        <v>186</v>
      </c>
      <c r="R485" s="14"/>
    </row>
    <row r="486" spans="1:18" ht="13.5">
      <c r="A486" s="75"/>
      <c r="B486" s="76"/>
      <c r="C486" s="51"/>
      <c r="D486" s="30"/>
      <c r="E486" s="30"/>
      <c r="F486" s="30"/>
      <c r="G486" s="247"/>
      <c r="H486" s="333"/>
      <c r="I486" s="296" t="s">
        <v>160</v>
      </c>
      <c r="J486" s="297"/>
      <c r="K486" s="287" t="s">
        <v>104</v>
      </c>
      <c r="L486" s="288">
        <f>L482+L484+L480</f>
        <v>247</v>
      </c>
      <c r="M486" s="288">
        <f>M482+M484+M480</f>
        <v>247</v>
      </c>
      <c r="N486" s="181">
        <f t="shared" si="0"/>
        <v>100</v>
      </c>
      <c r="O486" s="221">
        <f t="shared" si="1"/>
        <v>222</v>
      </c>
      <c r="P486" s="222">
        <f t="shared" si="2"/>
        <v>272</v>
      </c>
      <c r="Q486" s="223" t="s">
        <v>186</v>
      </c>
      <c r="R486" s="14"/>
    </row>
    <row r="487" spans="1:18" ht="14.25" thickBot="1">
      <c r="A487" s="85"/>
      <c r="B487" s="108"/>
      <c r="C487" s="53"/>
      <c r="D487" s="32"/>
      <c r="E487" s="32"/>
      <c r="F487" s="32"/>
      <c r="G487" s="167"/>
      <c r="H487" s="334"/>
      <c r="I487" s="291"/>
      <c r="J487" s="292"/>
      <c r="K487" s="298" t="s">
        <v>159</v>
      </c>
      <c r="L487" s="288">
        <f>L483+L485+L481</f>
        <v>38021</v>
      </c>
      <c r="M487" s="288">
        <f>M483+M485+M481</f>
        <v>38021</v>
      </c>
      <c r="N487" s="174">
        <f t="shared" si="0"/>
        <v>100</v>
      </c>
      <c r="O487" s="172">
        <f t="shared" si="1"/>
        <v>34219</v>
      </c>
      <c r="P487" s="229">
        <f t="shared" si="2"/>
        <v>41823</v>
      </c>
      <c r="Q487" s="174" t="s">
        <v>186</v>
      </c>
      <c r="R487" s="14"/>
    </row>
    <row r="488" spans="1:18" ht="30" customHeight="1">
      <c r="A488" s="73">
        <v>35</v>
      </c>
      <c r="B488" s="74" t="s">
        <v>126</v>
      </c>
      <c r="C488" s="55">
        <v>775</v>
      </c>
      <c r="D488" s="59">
        <v>17957082</v>
      </c>
      <c r="E488" s="28">
        <v>21571442.22</v>
      </c>
      <c r="F488" s="59">
        <v>19971873.11</v>
      </c>
      <c r="G488" s="252" t="s">
        <v>170</v>
      </c>
      <c r="H488" s="252" t="s">
        <v>161</v>
      </c>
      <c r="I488" s="252" t="s">
        <v>152</v>
      </c>
      <c r="J488" s="252" t="s">
        <v>105</v>
      </c>
      <c r="K488" s="217" t="s">
        <v>104</v>
      </c>
      <c r="L488" s="253">
        <v>28</v>
      </c>
      <c r="M488" s="253">
        <v>28</v>
      </c>
      <c r="N488" s="177">
        <f t="shared" si="0"/>
        <v>100</v>
      </c>
      <c r="O488" s="218">
        <f t="shared" si="1"/>
        <v>25</v>
      </c>
      <c r="P488" s="219">
        <f t="shared" si="2"/>
        <v>31</v>
      </c>
      <c r="Q488" s="143" t="s">
        <v>186</v>
      </c>
      <c r="R488" s="14"/>
    </row>
    <row r="489" spans="1:18" ht="19.5" customHeight="1">
      <c r="A489" s="75"/>
      <c r="B489" s="76"/>
      <c r="C489" s="51"/>
      <c r="D489" s="57"/>
      <c r="E489" s="30"/>
      <c r="F489" s="57"/>
      <c r="G489" s="247"/>
      <c r="H489" s="247"/>
      <c r="I489" s="159"/>
      <c r="J489" s="159"/>
      <c r="K489" s="149" t="s">
        <v>159</v>
      </c>
      <c r="L489" s="222">
        <v>3374</v>
      </c>
      <c r="M489" s="222">
        <v>3374</v>
      </c>
      <c r="N489" s="181">
        <f t="shared" si="0"/>
        <v>100</v>
      </c>
      <c r="O489" s="221">
        <f t="shared" si="1"/>
        <v>3037</v>
      </c>
      <c r="P489" s="222">
        <f t="shared" si="2"/>
        <v>3711</v>
      </c>
      <c r="Q489" s="223" t="s">
        <v>186</v>
      </c>
      <c r="R489" s="14"/>
    </row>
    <row r="490" spans="1:18" ht="24" customHeight="1">
      <c r="A490" s="75"/>
      <c r="B490" s="76"/>
      <c r="C490" s="51"/>
      <c r="D490" s="57"/>
      <c r="E490" s="30"/>
      <c r="F490" s="57"/>
      <c r="G490" s="247"/>
      <c r="H490" s="247"/>
      <c r="I490" s="247" t="s">
        <v>152</v>
      </c>
      <c r="J490" s="247" t="s">
        <v>101</v>
      </c>
      <c r="K490" s="138" t="s">
        <v>104</v>
      </c>
      <c r="L490" s="163">
        <v>135</v>
      </c>
      <c r="M490" s="163">
        <v>135</v>
      </c>
      <c r="N490" s="181">
        <f t="shared" si="0"/>
        <v>100</v>
      </c>
      <c r="O490" s="221">
        <f t="shared" si="1"/>
        <v>122</v>
      </c>
      <c r="P490" s="222">
        <f t="shared" si="2"/>
        <v>149</v>
      </c>
      <c r="Q490" s="223" t="s">
        <v>186</v>
      </c>
      <c r="R490" s="14"/>
    </row>
    <row r="491" spans="1:18" ht="25.5" customHeight="1">
      <c r="A491" s="75"/>
      <c r="B491" s="76"/>
      <c r="C491" s="51"/>
      <c r="D491" s="57"/>
      <c r="E491" s="30"/>
      <c r="F491" s="57"/>
      <c r="G491" s="247"/>
      <c r="H491" s="247"/>
      <c r="I491" s="159"/>
      <c r="J491" s="159"/>
      <c r="K491" s="149" t="s">
        <v>159</v>
      </c>
      <c r="L491" s="222">
        <v>16678</v>
      </c>
      <c r="M491" s="222">
        <v>16678</v>
      </c>
      <c r="N491" s="181">
        <f t="shared" si="0"/>
        <v>100</v>
      </c>
      <c r="O491" s="221">
        <f t="shared" si="1"/>
        <v>15010</v>
      </c>
      <c r="P491" s="222">
        <f t="shared" si="2"/>
        <v>18346</v>
      </c>
      <c r="Q491" s="223" t="s">
        <v>186</v>
      </c>
      <c r="R491" s="14"/>
    </row>
    <row r="492" spans="1:18" ht="13.5">
      <c r="A492" s="75"/>
      <c r="B492" s="76"/>
      <c r="C492" s="51"/>
      <c r="D492" s="57"/>
      <c r="E492" s="30"/>
      <c r="F492" s="57"/>
      <c r="G492" s="247"/>
      <c r="H492" s="247"/>
      <c r="I492" s="154" t="s">
        <v>100</v>
      </c>
      <c r="J492" s="247" t="s">
        <v>101</v>
      </c>
      <c r="K492" s="138" t="s">
        <v>104</v>
      </c>
      <c r="L492" s="163">
        <v>1</v>
      </c>
      <c r="M492" s="163">
        <v>1</v>
      </c>
      <c r="N492" s="181">
        <f t="shared" si="0"/>
        <v>100</v>
      </c>
      <c r="O492" s="221">
        <f t="shared" si="1"/>
        <v>1</v>
      </c>
      <c r="P492" s="222">
        <f t="shared" si="2"/>
        <v>1</v>
      </c>
      <c r="Q492" s="223" t="s">
        <v>186</v>
      </c>
      <c r="R492" s="14"/>
    </row>
    <row r="493" spans="1:18" ht="13.5">
      <c r="A493" s="75"/>
      <c r="B493" s="76"/>
      <c r="C493" s="51"/>
      <c r="D493" s="57"/>
      <c r="E493" s="30"/>
      <c r="F493" s="57"/>
      <c r="G493" s="247"/>
      <c r="H493" s="247"/>
      <c r="I493" s="159"/>
      <c r="J493" s="159"/>
      <c r="K493" s="149" t="s">
        <v>159</v>
      </c>
      <c r="L493" s="148">
        <v>183</v>
      </c>
      <c r="M493" s="148">
        <v>183</v>
      </c>
      <c r="N493" s="181">
        <f t="shared" si="0"/>
        <v>100</v>
      </c>
      <c r="O493" s="221">
        <f t="shared" si="1"/>
        <v>165</v>
      </c>
      <c r="P493" s="222">
        <f t="shared" si="2"/>
        <v>201</v>
      </c>
      <c r="Q493" s="223" t="s">
        <v>186</v>
      </c>
      <c r="R493" s="14"/>
    </row>
    <row r="494" spans="1:18" ht="13.5">
      <c r="A494" s="75"/>
      <c r="B494" s="76"/>
      <c r="C494" s="51"/>
      <c r="D494" s="57"/>
      <c r="E494" s="30"/>
      <c r="F494" s="57"/>
      <c r="G494" s="247"/>
      <c r="H494" s="247"/>
      <c r="I494" s="285" t="s">
        <v>160</v>
      </c>
      <c r="J494" s="286"/>
      <c r="K494" s="287" t="s">
        <v>104</v>
      </c>
      <c r="L494" s="288">
        <f>L488+L492+L490</f>
        <v>164</v>
      </c>
      <c r="M494" s="288">
        <f>M488+M492+M490</f>
        <v>164</v>
      </c>
      <c r="N494" s="181">
        <f t="shared" si="0"/>
        <v>100</v>
      </c>
      <c r="O494" s="221">
        <f t="shared" si="1"/>
        <v>148</v>
      </c>
      <c r="P494" s="222">
        <f t="shared" si="2"/>
        <v>180</v>
      </c>
      <c r="Q494" s="223" t="s">
        <v>186</v>
      </c>
      <c r="R494" s="14"/>
    </row>
    <row r="495" spans="1:18" ht="13.5">
      <c r="A495" s="75"/>
      <c r="B495" s="76"/>
      <c r="C495" s="51"/>
      <c r="D495" s="57"/>
      <c r="E495" s="30"/>
      <c r="F495" s="57"/>
      <c r="G495" s="159"/>
      <c r="H495" s="159"/>
      <c r="I495" s="289"/>
      <c r="J495" s="290"/>
      <c r="K495" s="293" t="s">
        <v>159</v>
      </c>
      <c r="L495" s="288">
        <f>L489+L493+L491</f>
        <v>20235</v>
      </c>
      <c r="M495" s="288">
        <f>M489+M493+M491</f>
        <v>20235</v>
      </c>
      <c r="N495" s="181">
        <f t="shared" si="0"/>
        <v>100</v>
      </c>
      <c r="O495" s="221">
        <f t="shared" si="1"/>
        <v>18212</v>
      </c>
      <c r="P495" s="222">
        <f t="shared" si="2"/>
        <v>22259</v>
      </c>
      <c r="Q495" s="223" t="s">
        <v>186</v>
      </c>
      <c r="R495" s="14"/>
    </row>
    <row r="496" spans="1:18" ht="13.5">
      <c r="A496" s="75"/>
      <c r="B496" s="76"/>
      <c r="C496" s="51"/>
      <c r="D496" s="57"/>
      <c r="E496" s="30"/>
      <c r="F496" s="57"/>
      <c r="G496" s="154" t="s">
        <v>102</v>
      </c>
      <c r="H496" s="332" t="s">
        <v>161</v>
      </c>
      <c r="I496" s="159" t="s">
        <v>103</v>
      </c>
      <c r="J496" s="247" t="s">
        <v>105</v>
      </c>
      <c r="K496" s="149" t="s">
        <v>104</v>
      </c>
      <c r="L496" s="148">
        <v>28</v>
      </c>
      <c r="M496" s="148">
        <v>28</v>
      </c>
      <c r="N496" s="181">
        <f t="shared" si="0"/>
        <v>100</v>
      </c>
      <c r="O496" s="221">
        <f t="shared" si="1"/>
        <v>25</v>
      </c>
      <c r="P496" s="222">
        <f t="shared" si="2"/>
        <v>31</v>
      </c>
      <c r="Q496" s="223" t="s">
        <v>186</v>
      </c>
      <c r="R496" s="14"/>
    </row>
    <row r="497" spans="1:18" ht="13.5">
      <c r="A497" s="75"/>
      <c r="B497" s="76"/>
      <c r="C497" s="51"/>
      <c r="D497" s="57"/>
      <c r="E497" s="30"/>
      <c r="F497" s="57"/>
      <c r="G497" s="247"/>
      <c r="H497" s="309"/>
      <c r="I497" s="254"/>
      <c r="J497" s="159"/>
      <c r="K497" s="149" t="s">
        <v>159</v>
      </c>
      <c r="L497" s="148">
        <v>3374</v>
      </c>
      <c r="M497" s="148">
        <v>3374</v>
      </c>
      <c r="N497" s="181">
        <f t="shared" si="0"/>
        <v>100</v>
      </c>
      <c r="O497" s="221">
        <f t="shared" si="1"/>
        <v>3037</v>
      </c>
      <c r="P497" s="222">
        <f t="shared" si="2"/>
        <v>3711</v>
      </c>
      <c r="Q497" s="223" t="s">
        <v>186</v>
      </c>
      <c r="R497" s="14"/>
    </row>
    <row r="498" spans="1:18" ht="13.5">
      <c r="A498" s="75"/>
      <c r="B498" s="76"/>
      <c r="C498" s="51"/>
      <c r="D498" s="57"/>
      <c r="E498" s="30"/>
      <c r="F498" s="57"/>
      <c r="G498" s="247"/>
      <c r="H498" s="309"/>
      <c r="I498" s="159" t="s">
        <v>103</v>
      </c>
      <c r="J498" s="247" t="s">
        <v>101</v>
      </c>
      <c r="K498" s="138" t="s">
        <v>104</v>
      </c>
      <c r="L498" s="163">
        <v>133</v>
      </c>
      <c r="M498" s="163">
        <v>133</v>
      </c>
      <c r="N498" s="181">
        <f t="shared" si="0"/>
        <v>100</v>
      </c>
      <c r="O498" s="221">
        <f t="shared" si="1"/>
        <v>120</v>
      </c>
      <c r="P498" s="222">
        <f t="shared" si="2"/>
        <v>146</v>
      </c>
      <c r="Q498" s="223" t="s">
        <v>186</v>
      </c>
      <c r="R498" s="14"/>
    </row>
    <row r="499" spans="1:18" ht="13.5">
      <c r="A499" s="75"/>
      <c r="B499" s="76"/>
      <c r="C499" s="51"/>
      <c r="D499" s="57"/>
      <c r="E499" s="30"/>
      <c r="F499" s="57"/>
      <c r="G499" s="247"/>
      <c r="H499" s="309"/>
      <c r="I499" s="254"/>
      <c r="J499" s="159"/>
      <c r="K499" s="149" t="s">
        <v>159</v>
      </c>
      <c r="L499" s="222">
        <v>16438</v>
      </c>
      <c r="M499" s="222">
        <v>16438</v>
      </c>
      <c r="N499" s="181">
        <f t="shared" si="0"/>
        <v>100</v>
      </c>
      <c r="O499" s="221">
        <f t="shared" si="1"/>
        <v>14794</v>
      </c>
      <c r="P499" s="222">
        <f t="shared" si="2"/>
        <v>18082</v>
      </c>
      <c r="Q499" s="223" t="s">
        <v>186</v>
      </c>
      <c r="R499" s="14"/>
    </row>
    <row r="500" spans="1:18" ht="13.5">
      <c r="A500" s="75"/>
      <c r="B500" s="76"/>
      <c r="C500" s="51"/>
      <c r="D500" s="57"/>
      <c r="E500" s="30"/>
      <c r="F500" s="57"/>
      <c r="G500" s="247"/>
      <c r="H500" s="309"/>
      <c r="I500" s="154" t="s">
        <v>100</v>
      </c>
      <c r="J500" s="247" t="s">
        <v>101</v>
      </c>
      <c r="K500" s="138" t="s">
        <v>104</v>
      </c>
      <c r="L500" s="163">
        <v>1</v>
      </c>
      <c r="M500" s="163">
        <v>1</v>
      </c>
      <c r="N500" s="181">
        <f t="shared" si="0"/>
        <v>100</v>
      </c>
      <c r="O500" s="221">
        <f>ROUND(L500-(L500*10/100),0)</f>
        <v>1</v>
      </c>
      <c r="P500" s="222">
        <f>ROUND(L500+(L500*10/100),0)</f>
        <v>1</v>
      </c>
      <c r="Q500" s="223" t="s">
        <v>186</v>
      </c>
      <c r="R500" s="14"/>
    </row>
    <row r="501" spans="1:18" ht="13.5">
      <c r="A501" s="75"/>
      <c r="B501" s="76"/>
      <c r="C501" s="51"/>
      <c r="D501" s="57"/>
      <c r="E501" s="30"/>
      <c r="F501" s="57"/>
      <c r="G501" s="247"/>
      <c r="H501" s="309"/>
      <c r="I501" s="159"/>
      <c r="J501" s="159"/>
      <c r="K501" s="149" t="s">
        <v>159</v>
      </c>
      <c r="L501" s="148">
        <v>183</v>
      </c>
      <c r="M501" s="148">
        <v>183</v>
      </c>
      <c r="N501" s="181">
        <f t="shared" si="0"/>
        <v>100</v>
      </c>
      <c r="O501" s="221">
        <f>ROUND(L501-(L501*10/100),0)</f>
        <v>165</v>
      </c>
      <c r="P501" s="222">
        <f>ROUND(L501+(L501*10/100),0)</f>
        <v>201</v>
      </c>
      <c r="Q501" s="223" t="s">
        <v>186</v>
      </c>
      <c r="R501" s="14"/>
    </row>
    <row r="502" spans="1:18" ht="13.5">
      <c r="A502" s="75"/>
      <c r="B502" s="76"/>
      <c r="C502" s="51"/>
      <c r="D502" s="57"/>
      <c r="E502" s="30"/>
      <c r="F502" s="57"/>
      <c r="G502" s="247"/>
      <c r="H502" s="309"/>
      <c r="I502" s="154" t="s">
        <v>99</v>
      </c>
      <c r="J502" s="247" t="s">
        <v>101</v>
      </c>
      <c r="K502" s="138" t="s">
        <v>104</v>
      </c>
      <c r="L502" s="163">
        <v>2</v>
      </c>
      <c r="M502" s="163">
        <v>2</v>
      </c>
      <c r="N502" s="181">
        <f t="shared" si="0"/>
        <v>100</v>
      </c>
      <c r="O502" s="221">
        <f t="shared" si="1"/>
        <v>2</v>
      </c>
      <c r="P502" s="222">
        <f t="shared" si="2"/>
        <v>2</v>
      </c>
      <c r="Q502" s="223" t="s">
        <v>186</v>
      </c>
      <c r="R502" s="14"/>
    </row>
    <row r="503" spans="1:18" ht="13.5">
      <c r="A503" s="75"/>
      <c r="B503" s="76"/>
      <c r="C503" s="51"/>
      <c r="D503" s="57"/>
      <c r="E503" s="30"/>
      <c r="F503" s="57"/>
      <c r="G503" s="247"/>
      <c r="H503" s="309"/>
      <c r="I503" s="159"/>
      <c r="J503" s="159"/>
      <c r="K503" s="149" t="s">
        <v>159</v>
      </c>
      <c r="L503" s="148">
        <v>240</v>
      </c>
      <c r="M503" s="148">
        <v>240</v>
      </c>
      <c r="N503" s="181">
        <f t="shared" si="0"/>
        <v>100</v>
      </c>
      <c r="O503" s="221">
        <f t="shared" si="1"/>
        <v>216</v>
      </c>
      <c r="P503" s="222">
        <f t="shared" si="2"/>
        <v>264</v>
      </c>
      <c r="Q503" s="223" t="s">
        <v>186</v>
      </c>
      <c r="R503" s="14"/>
    </row>
    <row r="504" spans="1:18" ht="13.5">
      <c r="A504" s="75"/>
      <c r="B504" s="76"/>
      <c r="C504" s="51"/>
      <c r="D504" s="57"/>
      <c r="E504" s="30"/>
      <c r="F504" s="57"/>
      <c r="G504" s="247"/>
      <c r="H504" s="309"/>
      <c r="I504" s="296" t="s">
        <v>160</v>
      </c>
      <c r="J504" s="297"/>
      <c r="K504" s="287" t="s">
        <v>104</v>
      </c>
      <c r="L504" s="288">
        <f>L496+L498+L502+L500</f>
        <v>164</v>
      </c>
      <c r="M504" s="288">
        <f>M496+M498+M502+M500</f>
        <v>164</v>
      </c>
      <c r="N504" s="181">
        <f t="shared" si="0"/>
        <v>100</v>
      </c>
      <c r="O504" s="221">
        <f t="shared" si="1"/>
        <v>148</v>
      </c>
      <c r="P504" s="222">
        <f t="shared" si="2"/>
        <v>180</v>
      </c>
      <c r="Q504" s="223" t="s">
        <v>186</v>
      </c>
      <c r="R504" s="14"/>
    </row>
    <row r="505" spans="1:18" ht="14.25" thickBot="1">
      <c r="A505" s="85"/>
      <c r="B505" s="108"/>
      <c r="C505" s="53"/>
      <c r="D505" s="58"/>
      <c r="E505" s="32"/>
      <c r="F505" s="58"/>
      <c r="G505" s="167"/>
      <c r="H505" s="311"/>
      <c r="I505" s="291"/>
      <c r="J505" s="292"/>
      <c r="K505" s="298" t="s">
        <v>159</v>
      </c>
      <c r="L505" s="288">
        <f>L497+L499+L503+L501</f>
        <v>20235</v>
      </c>
      <c r="M505" s="288">
        <f>M497+M499+M503+M501</f>
        <v>20235</v>
      </c>
      <c r="N505" s="174">
        <f t="shared" si="0"/>
        <v>100</v>
      </c>
      <c r="O505" s="172">
        <f t="shared" si="1"/>
        <v>18212</v>
      </c>
      <c r="P505" s="229">
        <f t="shared" si="2"/>
        <v>22259</v>
      </c>
      <c r="Q505" s="174" t="s">
        <v>186</v>
      </c>
      <c r="R505" s="14"/>
    </row>
    <row r="506" spans="1:18" ht="21" customHeight="1">
      <c r="A506" s="73">
        <v>36</v>
      </c>
      <c r="B506" s="74" t="s">
        <v>125</v>
      </c>
      <c r="C506" s="55">
        <v>775</v>
      </c>
      <c r="D506" s="28">
        <v>32015743</v>
      </c>
      <c r="E506" s="28">
        <v>36071754.61</v>
      </c>
      <c r="F506" s="28">
        <v>33301968.57</v>
      </c>
      <c r="G506" s="252" t="s">
        <v>170</v>
      </c>
      <c r="H506" s="335" t="s">
        <v>161</v>
      </c>
      <c r="I506" s="252" t="s">
        <v>152</v>
      </c>
      <c r="J506" s="252" t="s">
        <v>105</v>
      </c>
      <c r="K506" s="217" t="s">
        <v>104</v>
      </c>
      <c r="L506" s="253">
        <v>57</v>
      </c>
      <c r="M506" s="253">
        <v>57</v>
      </c>
      <c r="N506" s="177">
        <f t="shared" si="0"/>
        <v>100</v>
      </c>
      <c r="O506" s="218">
        <f t="shared" si="1"/>
        <v>51</v>
      </c>
      <c r="P506" s="219">
        <f t="shared" si="2"/>
        <v>63</v>
      </c>
      <c r="Q506" s="143" t="s">
        <v>186</v>
      </c>
      <c r="R506" s="14"/>
    </row>
    <row r="507" spans="1:18" ht="19.5" customHeight="1">
      <c r="A507" s="75"/>
      <c r="B507" s="76"/>
      <c r="C507" s="51"/>
      <c r="D507" s="30"/>
      <c r="E507" s="30"/>
      <c r="F507" s="30"/>
      <c r="G507" s="247"/>
      <c r="H507" s="309"/>
      <c r="I507" s="159"/>
      <c r="J507" s="159"/>
      <c r="K507" s="299" t="s">
        <v>159</v>
      </c>
      <c r="L507" s="146">
        <v>7038</v>
      </c>
      <c r="M507" s="146">
        <v>7038</v>
      </c>
      <c r="N507" s="300">
        <f t="shared" si="0"/>
        <v>100</v>
      </c>
      <c r="O507" s="152">
        <f t="shared" si="1"/>
        <v>6334</v>
      </c>
      <c r="P507" s="146">
        <f t="shared" si="2"/>
        <v>7742</v>
      </c>
      <c r="Q507" s="223" t="s">
        <v>186</v>
      </c>
      <c r="R507" s="14"/>
    </row>
    <row r="508" spans="1:18" ht="18" customHeight="1">
      <c r="A508" s="75"/>
      <c r="B508" s="76"/>
      <c r="C508" s="51"/>
      <c r="D508" s="30"/>
      <c r="E508" s="30"/>
      <c r="F508" s="30"/>
      <c r="G508" s="247"/>
      <c r="H508" s="309"/>
      <c r="I508" s="247" t="s">
        <v>152</v>
      </c>
      <c r="J508" s="247" t="s">
        <v>101</v>
      </c>
      <c r="K508" s="138" t="s">
        <v>104</v>
      </c>
      <c r="L508" s="163">
        <v>244</v>
      </c>
      <c r="M508" s="163">
        <v>244</v>
      </c>
      <c r="N508" s="300">
        <f t="shared" si="0"/>
        <v>100</v>
      </c>
      <c r="O508" s="152">
        <f t="shared" si="1"/>
        <v>220</v>
      </c>
      <c r="P508" s="146">
        <f t="shared" si="2"/>
        <v>268</v>
      </c>
      <c r="Q508" s="223" t="s">
        <v>186</v>
      </c>
      <c r="R508" s="14"/>
    </row>
    <row r="509" spans="1:18" ht="24" customHeight="1">
      <c r="A509" s="75"/>
      <c r="B509" s="76"/>
      <c r="C509" s="51"/>
      <c r="D509" s="30"/>
      <c r="E509" s="30"/>
      <c r="F509" s="30"/>
      <c r="G509" s="247"/>
      <c r="H509" s="309"/>
      <c r="I509" s="159"/>
      <c r="J509" s="159"/>
      <c r="K509" s="299" t="s">
        <v>159</v>
      </c>
      <c r="L509" s="146">
        <v>30096</v>
      </c>
      <c r="M509" s="146">
        <v>30096</v>
      </c>
      <c r="N509" s="300">
        <f t="shared" si="0"/>
        <v>100</v>
      </c>
      <c r="O509" s="152">
        <f t="shared" si="1"/>
        <v>27086</v>
      </c>
      <c r="P509" s="146">
        <f t="shared" si="2"/>
        <v>33106</v>
      </c>
      <c r="Q509" s="223" t="s">
        <v>186</v>
      </c>
      <c r="R509" s="14"/>
    </row>
    <row r="510" spans="1:18" ht="13.5">
      <c r="A510" s="75"/>
      <c r="B510" s="76"/>
      <c r="C510" s="51"/>
      <c r="D510" s="30"/>
      <c r="E510" s="30"/>
      <c r="F510" s="30"/>
      <c r="G510" s="247"/>
      <c r="H510" s="309"/>
      <c r="I510" s="301" t="s">
        <v>100</v>
      </c>
      <c r="J510" s="247" t="s">
        <v>101</v>
      </c>
      <c r="K510" s="138" t="s">
        <v>104</v>
      </c>
      <c r="L510" s="163">
        <v>1</v>
      </c>
      <c r="M510" s="163">
        <v>1</v>
      </c>
      <c r="N510" s="300">
        <f t="shared" si="0"/>
        <v>100</v>
      </c>
      <c r="O510" s="152">
        <f t="shared" si="1"/>
        <v>1</v>
      </c>
      <c r="P510" s="146">
        <f t="shared" si="2"/>
        <v>1</v>
      </c>
      <c r="Q510" s="223" t="s">
        <v>186</v>
      </c>
      <c r="R510" s="14"/>
    </row>
    <row r="511" spans="1:18" ht="13.5">
      <c r="A511" s="75"/>
      <c r="B511" s="76"/>
      <c r="C511" s="51"/>
      <c r="D511" s="30"/>
      <c r="E511" s="30"/>
      <c r="F511" s="30"/>
      <c r="G511" s="247"/>
      <c r="H511" s="309"/>
      <c r="I511" s="159"/>
      <c r="J511" s="159"/>
      <c r="K511" s="299" t="s">
        <v>159</v>
      </c>
      <c r="L511" s="146">
        <v>173</v>
      </c>
      <c r="M511" s="146">
        <v>173</v>
      </c>
      <c r="N511" s="300">
        <f t="shared" si="0"/>
        <v>100</v>
      </c>
      <c r="O511" s="152">
        <f t="shared" si="1"/>
        <v>156</v>
      </c>
      <c r="P511" s="146">
        <f t="shared" si="2"/>
        <v>190</v>
      </c>
      <c r="Q511" s="223" t="s">
        <v>186</v>
      </c>
      <c r="R511" s="14"/>
    </row>
    <row r="512" spans="1:18" ht="13.5">
      <c r="A512" s="75"/>
      <c r="B512" s="76"/>
      <c r="C512" s="51"/>
      <c r="D512" s="30"/>
      <c r="E512" s="30"/>
      <c r="F512" s="30"/>
      <c r="G512" s="247"/>
      <c r="H512" s="309"/>
      <c r="I512" s="296" t="s">
        <v>160</v>
      </c>
      <c r="J512" s="297"/>
      <c r="K512" s="306" t="s">
        <v>104</v>
      </c>
      <c r="L512" s="307">
        <f>L506+L508+L510</f>
        <v>302</v>
      </c>
      <c r="M512" s="307">
        <f>M506+M508+M510</f>
        <v>302</v>
      </c>
      <c r="N512" s="300">
        <f t="shared" si="0"/>
        <v>100</v>
      </c>
      <c r="O512" s="152">
        <f t="shared" si="1"/>
        <v>272</v>
      </c>
      <c r="P512" s="146">
        <f t="shared" si="2"/>
        <v>332</v>
      </c>
      <c r="Q512" s="223" t="s">
        <v>186</v>
      </c>
      <c r="R512" s="14"/>
    </row>
    <row r="513" spans="1:18" ht="13.5">
      <c r="A513" s="75"/>
      <c r="B513" s="76"/>
      <c r="C513" s="51"/>
      <c r="D513" s="30"/>
      <c r="E513" s="30"/>
      <c r="F513" s="30"/>
      <c r="G513" s="159"/>
      <c r="H513" s="330"/>
      <c r="I513" s="289"/>
      <c r="J513" s="290"/>
      <c r="K513" s="306" t="s">
        <v>159</v>
      </c>
      <c r="L513" s="307">
        <f>L507+L509+L511</f>
        <v>37307</v>
      </c>
      <c r="M513" s="307">
        <f>M507+M509+M511</f>
        <v>37307</v>
      </c>
      <c r="N513" s="300">
        <f t="shared" si="0"/>
        <v>100</v>
      </c>
      <c r="O513" s="152">
        <f t="shared" si="1"/>
        <v>33576</v>
      </c>
      <c r="P513" s="146">
        <f t="shared" si="2"/>
        <v>41038</v>
      </c>
      <c r="Q513" s="223" t="s">
        <v>186</v>
      </c>
      <c r="R513" s="14"/>
    </row>
    <row r="514" spans="1:18" ht="13.5">
      <c r="A514" s="75"/>
      <c r="B514" s="76"/>
      <c r="C514" s="51"/>
      <c r="D514" s="30"/>
      <c r="E514" s="30"/>
      <c r="F514" s="30"/>
      <c r="G514" s="301" t="s">
        <v>102</v>
      </c>
      <c r="H514" s="309" t="s">
        <v>161</v>
      </c>
      <c r="I514" s="159" t="s">
        <v>103</v>
      </c>
      <c r="J514" s="247" t="s">
        <v>105</v>
      </c>
      <c r="K514" s="138" t="s">
        <v>104</v>
      </c>
      <c r="L514" s="163">
        <v>57</v>
      </c>
      <c r="M514" s="163">
        <v>57</v>
      </c>
      <c r="N514" s="300">
        <f t="shared" si="0"/>
        <v>100</v>
      </c>
      <c r="O514" s="152">
        <f t="shared" si="1"/>
        <v>51</v>
      </c>
      <c r="P514" s="146">
        <f t="shared" si="2"/>
        <v>63</v>
      </c>
      <c r="Q514" s="223" t="s">
        <v>186</v>
      </c>
      <c r="R514" s="14"/>
    </row>
    <row r="515" spans="1:18" ht="13.5">
      <c r="A515" s="75"/>
      <c r="B515" s="76"/>
      <c r="C515" s="51"/>
      <c r="D515" s="30"/>
      <c r="E515" s="30"/>
      <c r="F515" s="30"/>
      <c r="G515" s="247"/>
      <c r="H515" s="309"/>
      <c r="I515" s="310"/>
      <c r="J515" s="159"/>
      <c r="K515" s="299" t="s">
        <v>159</v>
      </c>
      <c r="L515" s="146">
        <v>7038</v>
      </c>
      <c r="M515" s="146">
        <v>7038</v>
      </c>
      <c r="N515" s="300">
        <f t="shared" si="0"/>
        <v>100</v>
      </c>
      <c r="O515" s="152">
        <f t="shared" si="1"/>
        <v>6334</v>
      </c>
      <c r="P515" s="146">
        <f t="shared" si="2"/>
        <v>7742</v>
      </c>
      <c r="Q515" s="223" t="s">
        <v>186</v>
      </c>
      <c r="R515" s="14"/>
    </row>
    <row r="516" spans="1:18" ht="13.5">
      <c r="A516" s="75"/>
      <c r="B516" s="76"/>
      <c r="C516" s="51"/>
      <c r="D516" s="30"/>
      <c r="E516" s="30"/>
      <c r="F516" s="30"/>
      <c r="G516" s="247"/>
      <c r="H516" s="309"/>
      <c r="I516" s="310" t="s">
        <v>103</v>
      </c>
      <c r="J516" s="247" t="s">
        <v>101</v>
      </c>
      <c r="K516" s="138" t="s">
        <v>104</v>
      </c>
      <c r="L516" s="163">
        <v>243</v>
      </c>
      <c r="M516" s="163">
        <v>243</v>
      </c>
      <c r="N516" s="300">
        <f t="shared" si="0"/>
        <v>100</v>
      </c>
      <c r="O516" s="152">
        <f t="shared" si="1"/>
        <v>219</v>
      </c>
      <c r="P516" s="146">
        <f t="shared" si="2"/>
        <v>267</v>
      </c>
      <c r="Q516" s="223" t="s">
        <v>186</v>
      </c>
      <c r="R516" s="14"/>
    </row>
    <row r="517" spans="1:18" ht="13.5">
      <c r="A517" s="75"/>
      <c r="B517" s="76"/>
      <c r="C517" s="51"/>
      <c r="D517" s="30"/>
      <c r="E517" s="30"/>
      <c r="F517" s="30"/>
      <c r="G517" s="247"/>
      <c r="H517" s="309"/>
      <c r="I517" s="310"/>
      <c r="J517" s="159"/>
      <c r="K517" s="299" t="s">
        <v>159</v>
      </c>
      <c r="L517" s="146">
        <v>29918</v>
      </c>
      <c r="M517" s="146">
        <v>29918</v>
      </c>
      <c r="N517" s="300">
        <f t="shared" si="0"/>
        <v>100</v>
      </c>
      <c r="O517" s="152">
        <f t="shared" si="1"/>
        <v>26926</v>
      </c>
      <c r="P517" s="146">
        <f t="shared" si="2"/>
        <v>32910</v>
      </c>
      <c r="Q517" s="223" t="s">
        <v>186</v>
      </c>
      <c r="R517" s="14"/>
    </row>
    <row r="518" spans="1:18" ht="13.5">
      <c r="A518" s="75"/>
      <c r="B518" s="76"/>
      <c r="C518" s="51"/>
      <c r="D518" s="30"/>
      <c r="E518" s="30"/>
      <c r="F518" s="30"/>
      <c r="G518" s="247"/>
      <c r="H518" s="309"/>
      <c r="I518" s="301" t="s">
        <v>100</v>
      </c>
      <c r="J518" s="247" t="s">
        <v>101</v>
      </c>
      <c r="K518" s="138" t="s">
        <v>104</v>
      </c>
      <c r="L518" s="163">
        <v>1</v>
      </c>
      <c r="M518" s="163">
        <v>1</v>
      </c>
      <c r="N518" s="300">
        <f t="shared" si="0"/>
        <v>100</v>
      </c>
      <c r="O518" s="152">
        <f t="shared" si="1"/>
        <v>1</v>
      </c>
      <c r="P518" s="146">
        <f t="shared" si="2"/>
        <v>1</v>
      </c>
      <c r="Q518" s="223" t="s">
        <v>186</v>
      </c>
      <c r="R518" s="14"/>
    </row>
    <row r="519" spans="1:18" ht="13.5">
      <c r="A519" s="75"/>
      <c r="B519" s="76"/>
      <c r="C519" s="51"/>
      <c r="D519" s="30"/>
      <c r="E519" s="30"/>
      <c r="F519" s="30"/>
      <c r="G519" s="247"/>
      <c r="H519" s="309"/>
      <c r="I519" s="159"/>
      <c r="J519" s="159"/>
      <c r="K519" s="299" t="s">
        <v>159</v>
      </c>
      <c r="L519" s="146">
        <v>173</v>
      </c>
      <c r="M519" s="146">
        <v>173</v>
      </c>
      <c r="N519" s="300">
        <f t="shared" si="0"/>
        <v>100</v>
      </c>
      <c r="O519" s="152">
        <f t="shared" si="1"/>
        <v>156</v>
      </c>
      <c r="P519" s="146">
        <f t="shared" si="2"/>
        <v>190</v>
      </c>
      <c r="Q519" s="223" t="s">
        <v>186</v>
      </c>
      <c r="R519" s="14"/>
    </row>
    <row r="520" spans="1:18" ht="13.5">
      <c r="A520" s="75"/>
      <c r="B520" s="76"/>
      <c r="C520" s="51"/>
      <c r="D520" s="30"/>
      <c r="E520" s="30"/>
      <c r="F520" s="30"/>
      <c r="G520" s="247"/>
      <c r="H520" s="309"/>
      <c r="I520" s="301" t="s">
        <v>99</v>
      </c>
      <c r="J520" s="247" t="s">
        <v>101</v>
      </c>
      <c r="K520" s="138" t="s">
        <v>104</v>
      </c>
      <c r="L520" s="163">
        <v>1</v>
      </c>
      <c r="M520" s="163">
        <v>1</v>
      </c>
      <c r="N520" s="300">
        <f t="shared" si="0"/>
        <v>100</v>
      </c>
      <c r="O520" s="152">
        <f>ROUND(L520-(L520*10/100),0)</f>
        <v>1</v>
      </c>
      <c r="P520" s="146">
        <f>ROUND(L520+(L520*10/100),0)</f>
        <v>1</v>
      </c>
      <c r="Q520" s="223" t="s">
        <v>186</v>
      </c>
      <c r="R520" s="14"/>
    </row>
    <row r="521" spans="1:18" ht="13.5">
      <c r="A521" s="75"/>
      <c r="B521" s="76"/>
      <c r="C521" s="51"/>
      <c r="D521" s="30"/>
      <c r="E521" s="30"/>
      <c r="F521" s="30"/>
      <c r="G521" s="247"/>
      <c r="H521" s="309"/>
      <c r="I521" s="159"/>
      <c r="J521" s="159"/>
      <c r="K521" s="299" t="s">
        <v>159</v>
      </c>
      <c r="L521" s="302">
        <v>178</v>
      </c>
      <c r="M521" s="302">
        <v>178</v>
      </c>
      <c r="N521" s="300">
        <f t="shared" si="0"/>
        <v>100</v>
      </c>
      <c r="O521" s="152">
        <f>ROUND(L521-(L521*10/100),0)</f>
        <v>160</v>
      </c>
      <c r="P521" s="146">
        <f>ROUND(L521+(L521*10/100),0)</f>
        <v>196</v>
      </c>
      <c r="Q521" s="223" t="s">
        <v>186</v>
      </c>
      <c r="R521" s="14"/>
    </row>
    <row r="522" spans="1:18" ht="13.5">
      <c r="A522" s="75"/>
      <c r="B522" s="76"/>
      <c r="C522" s="51"/>
      <c r="D522" s="30"/>
      <c r="E522" s="30"/>
      <c r="F522" s="30"/>
      <c r="G522" s="247"/>
      <c r="H522" s="309"/>
      <c r="I522" s="304" t="s">
        <v>160</v>
      </c>
      <c r="J522" s="305"/>
      <c r="K522" s="306" t="s">
        <v>104</v>
      </c>
      <c r="L522" s="307">
        <f>L514+L516+L518+L520</f>
        <v>302</v>
      </c>
      <c r="M522" s="307">
        <f>M514+M516+M518+M520</f>
        <v>302</v>
      </c>
      <c r="N522" s="300">
        <f t="shared" si="0"/>
        <v>100</v>
      </c>
      <c r="O522" s="152">
        <f t="shared" si="1"/>
        <v>272</v>
      </c>
      <c r="P522" s="146">
        <f t="shared" si="2"/>
        <v>332</v>
      </c>
      <c r="Q522" s="223" t="s">
        <v>186</v>
      </c>
      <c r="R522" s="14"/>
    </row>
    <row r="523" spans="1:18" ht="14.25" thickBot="1">
      <c r="A523" s="85"/>
      <c r="B523" s="108"/>
      <c r="C523" s="53"/>
      <c r="D523" s="32"/>
      <c r="E523" s="32"/>
      <c r="F523" s="32"/>
      <c r="G523" s="167"/>
      <c r="H523" s="311"/>
      <c r="I523" s="291"/>
      <c r="J523" s="292"/>
      <c r="K523" s="312" t="s">
        <v>159</v>
      </c>
      <c r="L523" s="313">
        <f>L515+L517+L519+L521</f>
        <v>37307</v>
      </c>
      <c r="M523" s="313">
        <f>M515+M517+M519+M521</f>
        <v>37307</v>
      </c>
      <c r="N523" s="314">
        <f t="shared" si="0"/>
        <v>100</v>
      </c>
      <c r="O523" s="172">
        <f t="shared" si="1"/>
        <v>33576</v>
      </c>
      <c r="P523" s="173">
        <f t="shared" si="2"/>
        <v>41038</v>
      </c>
      <c r="Q523" s="174" t="s">
        <v>186</v>
      </c>
      <c r="R523" s="14"/>
    </row>
    <row r="524" spans="1:18" ht="25.5" customHeight="1">
      <c r="A524" s="75">
        <v>37</v>
      </c>
      <c r="B524" s="76" t="s">
        <v>124</v>
      </c>
      <c r="C524" s="49">
        <v>775</v>
      </c>
      <c r="D524" s="30">
        <v>71203752</v>
      </c>
      <c r="E524" s="28">
        <v>80884622.63</v>
      </c>
      <c r="F524" s="30">
        <v>77118126.25</v>
      </c>
      <c r="G524" s="247" t="s">
        <v>170</v>
      </c>
      <c r="H524" s="247" t="s">
        <v>161</v>
      </c>
      <c r="I524" s="247" t="s">
        <v>152</v>
      </c>
      <c r="J524" s="247" t="s">
        <v>105</v>
      </c>
      <c r="K524" s="138" t="s">
        <v>104</v>
      </c>
      <c r="L524" s="139">
        <v>72</v>
      </c>
      <c r="M524" s="139">
        <v>72</v>
      </c>
      <c r="N524" s="177">
        <f aca="true" t="shared" si="3" ref="N524:N587">M524/L524*100</f>
        <v>100</v>
      </c>
      <c r="O524" s="239">
        <f t="shared" si="1"/>
        <v>65</v>
      </c>
      <c r="P524" s="139">
        <f t="shared" si="2"/>
        <v>79</v>
      </c>
      <c r="Q524" s="143" t="s">
        <v>186</v>
      </c>
      <c r="R524" s="14"/>
    </row>
    <row r="525" spans="1:18" ht="24" customHeight="1">
      <c r="A525" s="75"/>
      <c r="B525" s="76"/>
      <c r="C525" s="51"/>
      <c r="D525" s="30"/>
      <c r="E525" s="30"/>
      <c r="F525" s="30"/>
      <c r="G525" s="247"/>
      <c r="H525" s="247"/>
      <c r="I525" s="159"/>
      <c r="J525" s="159"/>
      <c r="K525" s="299" t="s">
        <v>159</v>
      </c>
      <c r="L525" s="139">
        <v>8418</v>
      </c>
      <c r="M525" s="139">
        <v>8418</v>
      </c>
      <c r="N525" s="300">
        <f t="shared" si="3"/>
        <v>100</v>
      </c>
      <c r="O525" s="152">
        <f>ROUND(L525-(L525*10/100),0)</f>
        <v>7576</v>
      </c>
      <c r="P525" s="222">
        <f>ROUND(L525+(L525*10/100),0)</f>
        <v>9260</v>
      </c>
      <c r="Q525" s="223" t="s">
        <v>186</v>
      </c>
      <c r="R525" s="14"/>
    </row>
    <row r="526" spans="1:18" ht="27.75" customHeight="1">
      <c r="A526" s="75"/>
      <c r="B526" s="76"/>
      <c r="C526" s="51"/>
      <c r="D526" s="30"/>
      <c r="E526" s="30"/>
      <c r="F526" s="30"/>
      <c r="G526" s="247"/>
      <c r="H526" s="247"/>
      <c r="I526" s="301" t="s">
        <v>152</v>
      </c>
      <c r="J526" s="301" t="s">
        <v>101</v>
      </c>
      <c r="K526" s="299" t="s">
        <v>104</v>
      </c>
      <c r="L526" s="139">
        <v>381</v>
      </c>
      <c r="M526" s="139">
        <v>381</v>
      </c>
      <c r="N526" s="300">
        <f t="shared" si="3"/>
        <v>100</v>
      </c>
      <c r="O526" s="152">
        <f t="shared" si="1"/>
        <v>343</v>
      </c>
      <c r="P526" s="222">
        <f t="shared" si="2"/>
        <v>419</v>
      </c>
      <c r="Q526" s="223" t="s">
        <v>186</v>
      </c>
      <c r="R526" s="14"/>
    </row>
    <row r="527" spans="1:18" ht="13.5">
      <c r="A527" s="75"/>
      <c r="B527" s="76"/>
      <c r="C527" s="51"/>
      <c r="D527" s="30"/>
      <c r="E527" s="30"/>
      <c r="F527" s="30"/>
      <c r="G527" s="247"/>
      <c r="H527" s="247"/>
      <c r="I527" s="159"/>
      <c r="J527" s="159"/>
      <c r="K527" s="299" t="s">
        <v>159</v>
      </c>
      <c r="L527" s="139">
        <v>50319</v>
      </c>
      <c r="M527" s="139">
        <v>50319</v>
      </c>
      <c r="N527" s="300">
        <f t="shared" si="3"/>
        <v>100</v>
      </c>
      <c r="O527" s="152">
        <f t="shared" si="1"/>
        <v>45287</v>
      </c>
      <c r="P527" s="222">
        <f t="shared" si="2"/>
        <v>55351</v>
      </c>
      <c r="Q527" s="223" t="s">
        <v>186</v>
      </c>
      <c r="R527" s="14"/>
    </row>
    <row r="528" spans="1:18" ht="13.5">
      <c r="A528" s="75"/>
      <c r="B528" s="76"/>
      <c r="C528" s="51"/>
      <c r="D528" s="30"/>
      <c r="E528" s="30"/>
      <c r="F528" s="30"/>
      <c r="G528" s="247"/>
      <c r="H528" s="247"/>
      <c r="I528" s="247" t="s">
        <v>100</v>
      </c>
      <c r="J528" s="247" t="s">
        <v>101</v>
      </c>
      <c r="K528" s="138" t="s">
        <v>104</v>
      </c>
      <c r="L528" s="139">
        <v>1</v>
      </c>
      <c r="M528" s="139">
        <v>1</v>
      </c>
      <c r="N528" s="300">
        <f t="shared" si="3"/>
        <v>100</v>
      </c>
      <c r="O528" s="152">
        <f t="shared" si="1"/>
        <v>1</v>
      </c>
      <c r="P528" s="222">
        <f t="shared" si="2"/>
        <v>1</v>
      </c>
      <c r="Q528" s="223" t="s">
        <v>186</v>
      </c>
      <c r="R528" s="14"/>
    </row>
    <row r="529" spans="1:18" ht="13.5">
      <c r="A529" s="75"/>
      <c r="B529" s="76"/>
      <c r="C529" s="51"/>
      <c r="D529" s="30"/>
      <c r="E529" s="30"/>
      <c r="F529" s="30"/>
      <c r="G529" s="247"/>
      <c r="H529" s="159"/>
      <c r="I529" s="159"/>
      <c r="J529" s="159"/>
      <c r="K529" s="299" t="s">
        <v>159</v>
      </c>
      <c r="L529" s="139">
        <v>93</v>
      </c>
      <c r="M529" s="139">
        <v>93</v>
      </c>
      <c r="N529" s="300">
        <f t="shared" si="3"/>
        <v>100</v>
      </c>
      <c r="O529" s="152">
        <f t="shared" si="1"/>
        <v>84</v>
      </c>
      <c r="P529" s="222">
        <f t="shared" si="2"/>
        <v>102</v>
      </c>
      <c r="Q529" s="223" t="s">
        <v>186</v>
      </c>
      <c r="R529" s="14"/>
    </row>
    <row r="530" spans="1:18" ht="16.5" customHeight="1">
      <c r="A530" s="75"/>
      <c r="B530" s="76"/>
      <c r="C530" s="51"/>
      <c r="D530" s="30"/>
      <c r="E530" s="30"/>
      <c r="F530" s="30"/>
      <c r="G530" s="247"/>
      <c r="H530" s="301" t="s">
        <v>172</v>
      </c>
      <c r="I530" s="247" t="s">
        <v>100</v>
      </c>
      <c r="J530" s="247" t="s">
        <v>101</v>
      </c>
      <c r="K530" s="138" t="s">
        <v>104</v>
      </c>
      <c r="L530" s="139">
        <v>26</v>
      </c>
      <c r="M530" s="139">
        <v>26</v>
      </c>
      <c r="N530" s="300">
        <f t="shared" si="3"/>
        <v>100</v>
      </c>
      <c r="O530" s="152">
        <f t="shared" si="1"/>
        <v>23</v>
      </c>
      <c r="P530" s="222">
        <f t="shared" si="2"/>
        <v>29</v>
      </c>
      <c r="Q530" s="223" t="s">
        <v>186</v>
      </c>
      <c r="R530" s="14"/>
    </row>
    <row r="531" spans="1:18" ht="18.75" customHeight="1">
      <c r="A531" s="75"/>
      <c r="B531" s="76"/>
      <c r="C531" s="51"/>
      <c r="D531" s="30"/>
      <c r="E531" s="30"/>
      <c r="F531" s="30"/>
      <c r="G531" s="247"/>
      <c r="H531" s="247"/>
      <c r="I531" s="159"/>
      <c r="J531" s="159"/>
      <c r="K531" s="299" t="s">
        <v>159</v>
      </c>
      <c r="L531" s="139">
        <v>2913</v>
      </c>
      <c r="M531" s="139">
        <v>2913</v>
      </c>
      <c r="N531" s="300">
        <f t="shared" si="3"/>
        <v>100</v>
      </c>
      <c r="O531" s="152">
        <f t="shared" si="1"/>
        <v>2622</v>
      </c>
      <c r="P531" s="222">
        <f t="shared" si="2"/>
        <v>3204</v>
      </c>
      <c r="Q531" s="223" t="s">
        <v>186</v>
      </c>
      <c r="R531" s="14"/>
    </row>
    <row r="532" spans="1:18" ht="25.5" customHeight="1">
      <c r="A532" s="75"/>
      <c r="B532" s="76"/>
      <c r="C532" s="51"/>
      <c r="D532" s="30"/>
      <c r="E532" s="30"/>
      <c r="F532" s="30"/>
      <c r="G532" s="247"/>
      <c r="H532" s="301" t="s">
        <v>172</v>
      </c>
      <c r="I532" s="301" t="s">
        <v>171</v>
      </c>
      <c r="J532" s="247" t="s">
        <v>101</v>
      </c>
      <c r="K532" s="138" t="s">
        <v>104</v>
      </c>
      <c r="L532" s="139">
        <v>68</v>
      </c>
      <c r="M532" s="139">
        <v>68</v>
      </c>
      <c r="N532" s="300">
        <f t="shared" si="3"/>
        <v>100</v>
      </c>
      <c r="O532" s="152">
        <f t="shared" si="1"/>
        <v>61</v>
      </c>
      <c r="P532" s="222">
        <f t="shared" si="2"/>
        <v>75</v>
      </c>
      <c r="Q532" s="223" t="s">
        <v>186</v>
      </c>
      <c r="R532" s="14"/>
    </row>
    <row r="533" spans="1:18" ht="13.5">
      <c r="A533" s="75"/>
      <c r="B533" s="76"/>
      <c r="C533" s="51"/>
      <c r="D533" s="30"/>
      <c r="E533" s="30"/>
      <c r="F533" s="30"/>
      <c r="G533" s="247"/>
      <c r="H533" s="159"/>
      <c r="I533" s="159"/>
      <c r="J533" s="159"/>
      <c r="K533" s="299" t="s">
        <v>159</v>
      </c>
      <c r="L533" s="139">
        <v>10053</v>
      </c>
      <c r="M533" s="139">
        <v>10053</v>
      </c>
      <c r="N533" s="300">
        <f t="shared" si="3"/>
        <v>100</v>
      </c>
      <c r="O533" s="152">
        <f t="shared" si="1"/>
        <v>9048</v>
      </c>
      <c r="P533" s="222">
        <f t="shared" si="2"/>
        <v>11058</v>
      </c>
      <c r="Q533" s="223" t="s">
        <v>186</v>
      </c>
      <c r="R533" s="14"/>
    </row>
    <row r="534" spans="1:18" ht="13.5">
      <c r="A534" s="75"/>
      <c r="B534" s="76"/>
      <c r="C534" s="51"/>
      <c r="D534" s="30"/>
      <c r="E534" s="30"/>
      <c r="F534" s="30"/>
      <c r="G534" s="247"/>
      <c r="H534" s="301"/>
      <c r="I534" s="304" t="s">
        <v>160</v>
      </c>
      <c r="J534" s="305"/>
      <c r="K534" s="306" t="s">
        <v>104</v>
      </c>
      <c r="L534" s="326">
        <f>L524+L526+L532+L528+L530</f>
        <v>548</v>
      </c>
      <c r="M534" s="326">
        <f>M524+M526+M532+M528+M530</f>
        <v>548</v>
      </c>
      <c r="N534" s="300">
        <f t="shared" si="3"/>
        <v>100</v>
      </c>
      <c r="O534" s="152">
        <f t="shared" si="1"/>
        <v>493</v>
      </c>
      <c r="P534" s="222">
        <f t="shared" si="2"/>
        <v>603</v>
      </c>
      <c r="Q534" s="223" t="s">
        <v>186</v>
      </c>
      <c r="R534" s="14"/>
    </row>
    <row r="535" spans="1:18" ht="13.5">
      <c r="A535" s="75"/>
      <c r="B535" s="76"/>
      <c r="C535" s="51"/>
      <c r="D535" s="30"/>
      <c r="E535" s="30"/>
      <c r="F535" s="30"/>
      <c r="G535" s="159"/>
      <c r="H535" s="159"/>
      <c r="I535" s="289"/>
      <c r="J535" s="290"/>
      <c r="K535" s="306" t="s">
        <v>159</v>
      </c>
      <c r="L535" s="326">
        <f>L525+L527+L533+L529+L531</f>
        <v>71796</v>
      </c>
      <c r="M535" s="326">
        <f>M525+M527+M533+M529+M531</f>
        <v>71796</v>
      </c>
      <c r="N535" s="300">
        <f t="shared" si="3"/>
        <v>100</v>
      </c>
      <c r="O535" s="152">
        <f t="shared" si="1"/>
        <v>64616</v>
      </c>
      <c r="P535" s="222">
        <f t="shared" si="2"/>
        <v>78976</v>
      </c>
      <c r="Q535" s="223" t="s">
        <v>186</v>
      </c>
      <c r="R535" s="14"/>
    </row>
    <row r="536" spans="1:18" ht="13.5">
      <c r="A536" s="75"/>
      <c r="B536" s="76"/>
      <c r="C536" s="51"/>
      <c r="D536" s="30"/>
      <c r="E536" s="30"/>
      <c r="F536" s="30"/>
      <c r="G536" s="301" t="s">
        <v>102</v>
      </c>
      <c r="H536" s="301" t="s">
        <v>161</v>
      </c>
      <c r="I536" s="247" t="s">
        <v>103</v>
      </c>
      <c r="J536" s="247" t="s">
        <v>105</v>
      </c>
      <c r="K536" s="138" t="s">
        <v>104</v>
      </c>
      <c r="L536" s="139">
        <v>72</v>
      </c>
      <c r="M536" s="139">
        <v>72</v>
      </c>
      <c r="N536" s="300">
        <f t="shared" si="3"/>
        <v>100</v>
      </c>
      <c r="O536" s="152">
        <f t="shared" si="1"/>
        <v>65</v>
      </c>
      <c r="P536" s="222">
        <f t="shared" si="2"/>
        <v>79</v>
      </c>
      <c r="Q536" s="223" t="s">
        <v>186</v>
      </c>
      <c r="R536" s="14"/>
    </row>
    <row r="537" spans="1:18" ht="13.5">
      <c r="A537" s="75"/>
      <c r="B537" s="76"/>
      <c r="C537" s="51"/>
      <c r="D537" s="30"/>
      <c r="E537" s="30"/>
      <c r="F537" s="30"/>
      <c r="G537" s="247"/>
      <c r="H537" s="247"/>
      <c r="I537" s="159"/>
      <c r="J537" s="159"/>
      <c r="K537" s="299" t="s">
        <v>159</v>
      </c>
      <c r="L537" s="139">
        <v>8418</v>
      </c>
      <c r="M537" s="139">
        <v>8418</v>
      </c>
      <c r="N537" s="300">
        <f t="shared" si="3"/>
        <v>100</v>
      </c>
      <c r="O537" s="152">
        <f t="shared" si="1"/>
        <v>7576</v>
      </c>
      <c r="P537" s="222">
        <f t="shared" si="2"/>
        <v>9260</v>
      </c>
      <c r="Q537" s="223" t="s">
        <v>186</v>
      </c>
      <c r="R537" s="14"/>
    </row>
    <row r="538" spans="1:18" ht="13.5">
      <c r="A538" s="75"/>
      <c r="B538" s="76"/>
      <c r="C538" s="51"/>
      <c r="D538" s="30"/>
      <c r="E538" s="30"/>
      <c r="F538" s="30"/>
      <c r="G538" s="247"/>
      <c r="H538" s="247"/>
      <c r="I538" s="301" t="s">
        <v>103</v>
      </c>
      <c r="J538" s="301" t="s">
        <v>101</v>
      </c>
      <c r="K538" s="138" t="s">
        <v>104</v>
      </c>
      <c r="L538" s="139">
        <v>444</v>
      </c>
      <c r="M538" s="139">
        <v>444</v>
      </c>
      <c r="N538" s="300">
        <f t="shared" si="3"/>
        <v>100</v>
      </c>
      <c r="O538" s="152">
        <f t="shared" si="1"/>
        <v>400</v>
      </c>
      <c r="P538" s="222">
        <f t="shared" si="2"/>
        <v>488</v>
      </c>
      <c r="Q538" s="223" t="s">
        <v>186</v>
      </c>
      <c r="R538" s="14"/>
    </row>
    <row r="539" spans="1:18" ht="13.5">
      <c r="A539" s="75"/>
      <c r="B539" s="76"/>
      <c r="C539" s="51"/>
      <c r="D539" s="30"/>
      <c r="E539" s="30"/>
      <c r="F539" s="30"/>
      <c r="G539" s="247"/>
      <c r="H539" s="247"/>
      <c r="I539" s="159"/>
      <c r="J539" s="159"/>
      <c r="K539" s="299" t="s">
        <v>159</v>
      </c>
      <c r="L539" s="139">
        <v>59748</v>
      </c>
      <c r="M539" s="139">
        <v>59748</v>
      </c>
      <c r="N539" s="300">
        <f t="shared" si="3"/>
        <v>100</v>
      </c>
      <c r="O539" s="152">
        <f t="shared" si="1"/>
        <v>53773</v>
      </c>
      <c r="P539" s="222">
        <f t="shared" si="2"/>
        <v>65723</v>
      </c>
      <c r="Q539" s="223" t="s">
        <v>186</v>
      </c>
      <c r="R539" s="14"/>
    </row>
    <row r="540" spans="1:18" ht="13.5">
      <c r="A540" s="75"/>
      <c r="B540" s="76"/>
      <c r="C540" s="51"/>
      <c r="D540" s="30"/>
      <c r="E540" s="30"/>
      <c r="F540" s="30"/>
      <c r="G540" s="247"/>
      <c r="H540" s="247"/>
      <c r="I540" s="247" t="s">
        <v>100</v>
      </c>
      <c r="J540" s="301" t="s">
        <v>101</v>
      </c>
      <c r="K540" s="138" t="s">
        <v>104</v>
      </c>
      <c r="L540" s="139">
        <v>27</v>
      </c>
      <c r="M540" s="139">
        <v>27</v>
      </c>
      <c r="N540" s="300">
        <f t="shared" si="3"/>
        <v>100</v>
      </c>
      <c r="O540" s="152">
        <f t="shared" si="1"/>
        <v>24</v>
      </c>
      <c r="P540" s="222">
        <f t="shared" si="2"/>
        <v>30</v>
      </c>
      <c r="Q540" s="223" t="s">
        <v>186</v>
      </c>
      <c r="R540" s="14"/>
    </row>
    <row r="541" spans="1:18" ht="13.5">
      <c r="A541" s="75"/>
      <c r="B541" s="76"/>
      <c r="C541" s="51"/>
      <c r="D541" s="30"/>
      <c r="E541" s="30"/>
      <c r="F541" s="30"/>
      <c r="G541" s="247"/>
      <c r="H541" s="247"/>
      <c r="I541" s="159"/>
      <c r="J541" s="159"/>
      <c r="K541" s="299" t="s">
        <v>159</v>
      </c>
      <c r="L541" s="139">
        <v>3006</v>
      </c>
      <c r="M541" s="139">
        <v>3006</v>
      </c>
      <c r="N541" s="300">
        <f t="shared" si="3"/>
        <v>100</v>
      </c>
      <c r="O541" s="152">
        <f t="shared" si="1"/>
        <v>2705</v>
      </c>
      <c r="P541" s="222">
        <f>ROUND(L541+(L541*10/100),0)</f>
        <v>3307</v>
      </c>
      <c r="Q541" s="223" t="s">
        <v>186</v>
      </c>
      <c r="R541" s="14"/>
    </row>
    <row r="542" spans="1:18" ht="13.5">
      <c r="A542" s="75"/>
      <c r="B542" s="76"/>
      <c r="C542" s="51"/>
      <c r="D542" s="30"/>
      <c r="E542" s="30"/>
      <c r="F542" s="30"/>
      <c r="G542" s="247"/>
      <c r="H542" s="247"/>
      <c r="I542" s="301" t="s">
        <v>99</v>
      </c>
      <c r="J542" s="301" t="s">
        <v>101</v>
      </c>
      <c r="K542" s="138" t="s">
        <v>104</v>
      </c>
      <c r="L542" s="139">
        <v>5</v>
      </c>
      <c r="M542" s="139">
        <v>5</v>
      </c>
      <c r="N542" s="300">
        <f t="shared" si="3"/>
        <v>100</v>
      </c>
      <c r="O542" s="152">
        <f t="shared" si="1"/>
        <v>5</v>
      </c>
      <c r="P542" s="222">
        <f t="shared" si="2"/>
        <v>6</v>
      </c>
      <c r="Q542" s="223" t="s">
        <v>186</v>
      </c>
      <c r="R542" s="14"/>
    </row>
    <row r="543" spans="1:18" ht="13.5">
      <c r="A543" s="75"/>
      <c r="B543" s="76"/>
      <c r="C543" s="51"/>
      <c r="D543" s="30"/>
      <c r="E543" s="30"/>
      <c r="F543" s="30"/>
      <c r="G543" s="247"/>
      <c r="H543" s="247"/>
      <c r="I543" s="159"/>
      <c r="J543" s="159"/>
      <c r="K543" s="299" t="s">
        <v>159</v>
      </c>
      <c r="L543" s="139">
        <v>624</v>
      </c>
      <c r="M543" s="139">
        <v>624</v>
      </c>
      <c r="N543" s="300">
        <f t="shared" si="3"/>
        <v>100</v>
      </c>
      <c r="O543" s="152">
        <f t="shared" si="1"/>
        <v>562</v>
      </c>
      <c r="P543" s="222">
        <f t="shared" si="2"/>
        <v>686</v>
      </c>
      <c r="Q543" s="223" t="s">
        <v>186</v>
      </c>
      <c r="R543" s="14"/>
    </row>
    <row r="544" spans="1:18" ht="13.5">
      <c r="A544" s="75"/>
      <c r="B544" s="76"/>
      <c r="C544" s="51"/>
      <c r="D544" s="30"/>
      <c r="E544" s="30"/>
      <c r="F544" s="30"/>
      <c r="G544" s="247"/>
      <c r="H544" s="247"/>
      <c r="I544" s="304" t="s">
        <v>160</v>
      </c>
      <c r="J544" s="305"/>
      <c r="K544" s="306" t="s">
        <v>104</v>
      </c>
      <c r="L544" s="307">
        <f>L536+L538+L542+L540</f>
        <v>548</v>
      </c>
      <c r="M544" s="307">
        <f>M536+M538+M542+M540</f>
        <v>548</v>
      </c>
      <c r="N544" s="300">
        <f t="shared" si="3"/>
        <v>100</v>
      </c>
      <c r="O544" s="152">
        <f aca="true" t="shared" si="4" ref="O544:O611">ROUND(L544-(L544*10/100),0)</f>
        <v>493</v>
      </c>
      <c r="P544" s="222">
        <f aca="true" t="shared" si="5" ref="P544:P611">ROUND(L544+(L544*10/100),0)</f>
        <v>603</v>
      </c>
      <c r="Q544" s="223" t="s">
        <v>186</v>
      </c>
      <c r="R544" s="14"/>
    </row>
    <row r="545" spans="1:18" ht="14.25" thickBot="1">
      <c r="A545" s="85"/>
      <c r="B545" s="108"/>
      <c r="C545" s="53"/>
      <c r="D545" s="32"/>
      <c r="E545" s="32"/>
      <c r="F545" s="32"/>
      <c r="G545" s="167"/>
      <c r="H545" s="167"/>
      <c r="I545" s="291"/>
      <c r="J545" s="292"/>
      <c r="K545" s="312" t="s">
        <v>159</v>
      </c>
      <c r="L545" s="313">
        <f>L537+L539+L543+L541</f>
        <v>71796</v>
      </c>
      <c r="M545" s="313">
        <f>M537+M539+M543+M541</f>
        <v>71796</v>
      </c>
      <c r="N545" s="314">
        <f t="shared" si="3"/>
        <v>100</v>
      </c>
      <c r="O545" s="172">
        <f t="shared" si="4"/>
        <v>64616</v>
      </c>
      <c r="P545" s="229">
        <f t="shared" si="5"/>
        <v>78976</v>
      </c>
      <c r="Q545" s="174" t="s">
        <v>186</v>
      </c>
      <c r="R545" s="14"/>
    </row>
    <row r="546" spans="1:18" ht="21" customHeight="1">
      <c r="A546" s="73">
        <v>38</v>
      </c>
      <c r="B546" s="76" t="s">
        <v>162</v>
      </c>
      <c r="C546" s="49">
        <v>775</v>
      </c>
      <c r="D546" s="30">
        <v>32763244</v>
      </c>
      <c r="E546" s="28">
        <v>35812665.19</v>
      </c>
      <c r="F546" s="30">
        <v>34363182.95</v>
      </c>
      <c r="G546" s="247" t="s">
        <v>170</v>
      </c>
      <c r="H546" s="247" t="s">
        <v>161</v>
      </c>
      <c r="I546" s="247" t="s">
        <v>152</v>
      </c>
      <c r="J546" s="247" t="s">
        <v>105</v>
      </c>
      <c r="K546" s="138" t="s">
        <v>104</v>
      </c>
      <c r="L546" s="139">
        <v>67</v>
      </c>
      <c r="M546" s="139">
        <v>67</v>
      </c>
      <c r="N546" s="177">
        <f t="shared" si="3"/>
        <v>100</v>
      </c>
      <c r="O546" s="239">
        <f t="shared" si="4"/>
        <v>60</v>
      </c>
      <c r="P546" s="219">
        <f t="shared" si="5"/>
        <v>74</v>
      </c>
      <c r="Q546" s="143" t="s">
        <v>186</v>
      </c>
      <c r="R546" s="14"/>
    </row>
    <row r="547" spans="1:18" ht="20.25" customHeight="1">
      <c r="A547" s="75"/>
      <c r="B547" s="76"/>
      <c r="C547" s="51"/>
      <c r="D547" s="30"/>
      <c r="E547" s="30"/>
      <c r="F547" s="30"/>
      <c r="G547" s="247"/>
      <c r="H547" s="247"/>
      <c r="I547" s="159"/>
      <c r="J547" s="159"/>
      <c r="K547" s="149" t="s">
        <v>159</v>
      </c>
      <c r="L547" s="222">
        <v>6555</v>
      </c>
      <c r="M547" s="222">
        <v>6555</v>
      </c>
      <c r="N547" s="181">
        <f t="shared" si="3"/>
        <v>100</v>
      </c>
      <c r="O547" s="221">
        <f t="shared" si="4"/>
        <v>5900</v>
      </c>
      <c r="P547" s="222">
        <f t="shared" si="5"/>
        <v>7211</v>
      </c>
      <c r="Q547" s="223" t="s">
        <v>186</v>
      </c>
      <c r="R547" s="14"/>
    </row>
    <row r="548" spans="1:18" ht="24" customHeight="1">
      <c r="A548" s="75"/>
      <c r="B548" s="76"/>
      <c r="C548" s="51"/>
      <c r="D548" s="30"/>
      <c r="E548" s="30"/>
      <c r="F548" s="30"/>
      <c r="G548" s="247"/>
      <c r="H548" s="247"/>
      <c r="I548" s="247" t="s">
        <v>152</v>
      </c>
      <c r="J548" s="247" t="s">
        <v>101</v>
      </c>
      <c r="K548" s="138" t="s">
        <v>104</v>
      </c>
      <c r="L548" s="163">
        <v>261</v>
      </c>
      <c r="M548" s="163">
        <v>261</v>
      </c>
      <c r="N548" s="181">
        <f t="shared" si="3"/>
        <v>100</v>
      </c>
      <c r="O548" s="221">
        <f t="shared" si="4"/>
        <v>235</v>
      </c>
      <c r="P548" s="222">
        <f t="shared" si="5"/>
        <v>287</v>
      </c>
      <c r="Q548" s="223" t="s">
        <v>186</v>
      </c>
      <c r="R548" s="14"/>
    </row>
    <row r="549" spans="1:18" ht="13.5">
      <c r="A549" s="75"/>
      <c r="B549" s="76"/>
      <c r="C549" s="51"/>
      <c r="D549" s="30"/>
      <c r="E549" s="30"/>
      <c r="F549" s="30"/>
      <c r="G549" s="247"/>
      <c r="H549" s="247"/>
      <c r="I549" s="159"/>
      <c r="J549" s="159"/>
      <c r="K549" s="149" t="s">
        <v>159</v>
      </c>
      <c r="L549" s="222">
        <v>35268</v>
      </c>
      <c r="M549" s="222">
        <v>35268</v>
      </c>
      <c r="N549" s="181">
        <f t="shared" si="3"/>
        <v>100</v>
      </c>
      <c r="O549" s="221">
        <f t="shared" si="4"/>
        <v>31741</v>
      </c>
      <c r="P549" s="222">
        <f t="shared" si="5"/>
        <v>38795</v>
      </c>
      <c r="Q549" s="223" t="s">
        <v>186</v>
      </c>
      <c r="R549" s="14"/>
    </row>
    <row r="550" spans="1:18" ht="13.5">
      <c r="A550" s="75"/>
      <c r="B550" s="76"/>
      <c r="C550" s="51"/>
      <c r="D550" s="30"/>
      <c r="E550" s="30"/>
      <c r="F550" s="30"/>
      <c r="G550" s="247"/>
      <c r="H550" s="247"/>
      <c r="I550" s="154" t="s">
        <v>100</v>
      </c>
      <c r="J550" s="247" t="s">
        <v>101</v>
      </c>
      <c r="K550" s="138" t="s">
        <v>104</v>
      </c>
      <c r="L550" s="163">
        <v>2</v>
      </c>
      <c r="M550" s="163">
        <v>2</v>
      </c>
      <c r="N550" s="181">
        <f t="shared" si="3"/>
        <v>100</v>
      </c>
      <c r="O550" s="221">
        <f t="shared" si="4"/>
        <v>2</v>
      </c>
      <c r="P550" s="222">
        <f t="shared" si="5"/>
        <v>2</v>
      </c>
      <c r="Q550" s="223" t="s">
        <v>186</v>
      </c>
      <c r="R550" s="14"/>
    </row>
    <row r="551" spans="1:18" ht="13.5">
      <c r="A551" s="75"/>
      <c r="B551" s="76"/>
      <c r="C551" s="51"/>
      <c r="D551" s="30"/>
      <c r="E551" s="30"/>
      <c r="F551" s="30"/>
      <c r="G551" s="247"/>
      <c r="H551" s="247"/>
      <c r="I551" s="159"/>
      <c r="J551" s="159"/>
      <c r="K551" s="149" t="s">
        <v>159</v>
      </c>
      <c r="L551" s="222">
        <v>267</v>
      </c>
      <c r="M551" s="222">
        <v>267</v>
      </c>
      <c r="N551" s="181">
        <f t="shared" si="3"/>
        <v>100</v>
      </c>
      <c r="O551" s="221">
        <f t="shared" si="4"/>
        <v>240</v>
      </c>
      <c r="P551" s="222">
        <f t="shared" si="5"/>
        <v>294</v>
      </c>
      <c r="Q551" s="223" t="s">
        <v>186</v>
      </c>
      <c r="R551" s="14"/>
    </row>
    <row r="552" spans="1:18" ht="13.5">
      <c r="A552" s="75"/>
      <c r="B552" s="76"/>
      <c r="C552" s="51"/>
      <c r="D552" s="30"/>
      <c r="E552" s="30"/>
      <c r="F552" s="30"/>
      <c r="G552" s="247"/>
      <c r="H552" s="247"/>
      <c r="I552" s="285" t="s">
        <v>160</v>
      </c>
      <c r="J552" s="286"/>
      <c r="K552" s="287" t="s">
        <v>104</v>
      </c>
      <c r="L552" s="326">
        <f>L546+L548+L550</f>
        <v>330</v>
      </c>
      <c r="M552" s="326">
        <f>M546+M548+M550</f>
        <v>330</v>
      </c>
      <c r="N552" s="181">
        <f t="shared" si="3"/>
        <v>100</v>
      </c>
      <c r="O552" s="221">
        <f t="shared" si="4"/>
        <v>297</v>
      </c>
      <c r="P552" s="222">
        <f t="shared" si="5"/>
        <v>363</v>
      </c>
      <c r="Q552" s="223" t="s">
        <v>186</v>
      </c>
      <c r="R552" s="14"/>
    </row>
    <row r="553" spans="1:18" ht="13.5">
      <c r="A553" s="75"/>
      <c r="B553" s="76"/>
      <c r="C553" s="51"/>
      <c r="D553" s="30"/>
      <c r="E553" s="30"/>
      <c r="F553" s="30"/>
      <c r="G553" s="159"/>
      <c r="H553" s="159"/>
      <c r="I553" s="289"/>
      <c r="J553" s="290"/>
      <c r="K553" s="287" t="s">
        <v>159</v>
      </c>
      <c r="L553" s="326">
        <f>L547+L549+L551</f>
        <v>42090</v>
      </c>
      <c r="M553" s="326">
        <f>M547+M549+M551</f>
        <v>42090</v>
      </c>
      <c r="N553" s="181">
        <f t="shared" si="3"/>
        <v>100</v>
      </c>
      <c r="O553" s="221">
        <f t="shared" si="4"/>
        <v>37881</v>
      </c>
      <c r="P553" s="222">
        <f t="shared" si="5"/>
        <v>46299</v>
      </c>
      <c r="Q553" s="223" t="s">
        <v>186</v>
      </c>
      <c r="R553" s="14"/>
    </row>
    <row r="554" spans="1:18" ht="13.5">
      <c r="A554" s="75"/>
      <c r="B554" s="76"/>
      <c r="C554" s="51"/>
      <c r="D554" s="30"/>
      <c r="E554" s="30"/>
      <c r="F554" s="30"/>
      <c r="G554" s="154" t="s">
        <v>102</v>
      </c>
      <c r="H554" s="332" t="s">
        <v>161</v>
      </c>
      <c r="I554" s="254" t="s">
        <v>103</v>
      </c>
      <c r="J554" s="247" t="s">
        <v>105</v>
      </c>
      <c r="K554" s="138" t="s">
        <v>104</v>
      </c>
      <c r="L554" s="163">
        <v>67</v>
      </c>
      <c r="M554" s="163">
        <v>67</v>
      </c>
      <c r="N554" s="181">
        <f t="shared" si="3"/>
        <v>100</v>
      </c>
      <c r="O554" s="221">
        <f t="shared" si="4"/>
        <v>60</v>
      </c>
      <c r="P554" s="222">
        <f t="shared" si="5"/>
        <v>74</v>
      </c>
      <c r="Q554" s="223" t="s">
        <v>186</v>
      </c>
      <c r="R554" s="14"/>
    </row>
    <row r="555" spans="1:18" ht="13.5">
      <c r="A555" s="75"/>
      <c r="B555" s="76"/>
      <c r="C555" s="51"/>
      <c r="D555" s="30"/>
      <c r="E555" s="30"/>
      <c r="F555" s="30"/>
      <c r="G555" s="247"/>
      <c r="H555" s="309"/>
      <c r="I555" s="254"/>
      <c r="J555" s="159"/>
      <c r="K555" s="149" t="s">
        <v>159</v>
      </c>
      <c r="L555" s="222">
        <v>6555</v>
      </c>
      <c r="M555" s="222">
        <v>6555</v>
      </c>
      <c r="N555" s="181">
        <f t="shared" si="3"/>
        <v>100</v>
      </c>
      <c r="O555" s="221">
        <f t="shared" si="4"/>
        <v>5900</v>
      </c>
      <c r="P555" s="222">
        <f t="shared" si="5"/>
        <v>7211</v>
      </c>
      <c r="Q555" s="223" t="s">
        <v>186</v>
      </c>
      <c r="R555" s="14"/>
    </row>
    <row r="556" spans="1:18" ht="13.5">
      <c r="A556" s="75"/>
      <c r="B556" s="76"/>
      <c r="C556" s="51"/>
      <c r="D556" s="30"/>
      <c r="E556" s="30"/>
      <c r="F556" s="30"/>
      <c r="G556" s="247"/>
      <c r="H556" s="309"/>
      <c r="I556" s="254" t="s">
        <v>103</v>
      </c>
      <c r="J556" s="247" t="s">
        <v>101</v>
      </c>
      <c r="K556" s="138" t="s">
        <v>104</v>
      </c>
      <c r="L556" s="139">
        <v>259</v>
      </c>
      <c r="M556" s="139">
        <v>259</v>
      </c>
      <c r="N556" s="181">
        <f t="shared" si="3"/>
        <v>100</v>
      </c>
      <c r="O556" s="221">
        <f t="shared" si="4"/>
        <v>233</v>
      </c>
      <c r="P556" s="222">
        <f t="shared" si="5"/>
        <v>285</v>
      </c>
      <c r="Q556" s="223" t="s">
        <v>186</v>
      </c>
      <c r="R556" s="14"/>
    </row>
    <row r="557" spans="1:18" ht="13.5">
      <c r="A557" s="75"/>
      <c r="B557" s="76"/>
      <c r="C557" s="51"/>
      <c r="D557" s="30"/>
      <c r="E557" s="30"/>
      <c r="F557" s="30"/>
      <c r="G557" s="247"/>
      <c r="H557" s="309"/>
      <c r="I557" s="254"/>
      <c r="J557" s="159"/>
      <c r="K557" s="149" t="s">
        <v>159</v>
      </c>
      <c r="L557" s="139">
        <v>34923</v>
      </c>
      <c r="M557" s="139">
        <v>34923</v>
      </c>
      <c r="N557" s="181">
        <f t="shared" si="3"/>
        <v>100</v>
      </c>
      <c r="O557" s="221">
        <f t="shared" si="4"/>
        <v>31431</v>
      </c>
      <c r="P557" s="222">
        <f t="shared" si="5"/>
        <v>38415</v>
      </c>
      <c r="Q557" s="223" t="s">
        <v>186</v>
      </c>
      <c r="R557" s="14"/>
    </row>
    <row r="558" spans="1:18" ht="13.5">
      <c r="A558" s="75"/>
      <c r="B558" s="76"/>
      <c r="C558" s="51"/>
      <c r="D558" s="30"/>
      <c r="E558" s="30"/>
      <c r="F558" s="30"/>
      <c r="G558" s="247"/>
      <c r="H558" s="309"/>
      <c r="I558" s="154" t="s">
        <v>100</v>
      </c>
      <c r="J558" s="247" t="s">
        <v>101</v>
      </c>
      <c r="K558" s="138" t="s">
        <v>104</v>
      </c>
      <c r="L558" s="163">
        <v>2</v>
      </c>
      <c r="M558" s="163">
        <v>2</v>
      </c>
      <c r="N558" s="181">
        <f t="shared" si="3"/>
        <v>100</v>
      </c>
      <c r="O558" s="221">
        <f t="shared" si="4"/>
        <v>2</v>
      </c>
      <c r="P558" s="222">
        <f t="shared" si="5"/>
        <v>2</v>
      </c>
      <c r="Q558" s="223" t="s">
        <v>186</v>
      </c>
      <c r="R558" s="14"/>
    </row>
    <row r="559" spans="1:18" ht="13.5">
      <c r="A559" s="75"/>
      <c r="B559" s="76"/>
      <c r="C559" s="51"/>
      <c r="D559" s="30"/>
      <c r="E559" s="30"/>
      <c r="F559" s="30"/>
      <c r="G559" s="247"/>
      <c r="H559" s="309"/>
      <c r="I559" s="159"/>
      <c r="J559" s="159"/>
      <c r="K559" s="149" t="s">
        <v>159</v>
      </c>
      <c r="L559" s="163">
        <v>278</v>
      </c>
      <c r="M559" s="163">
        <v>278</v>
      </c>
      <c r="N559" s="181">
        <f t="shared" si="3"/>
        <v>100</v>
      </c>
      <c r="O559" s="221">
        <f t="shared" si="4"/>
        <v>250</v>
      </c>
      <c r="P559" s="222">
        <f t="shared" si="5"/>
        <v>306</v>
      </c>
      <c r="Q559" s="223" t="s">
        <v>186</v>
      </c>
      <c r="R559" s="14"/>
    </row>
    <row r="560" spans="1:18" ht="13.5">
      <c r="A560" s="75"/>
      <c r="B560" s="76"/>
      <c r="C560" s="51"/>
      <c r="D560" s="30"/>
      <c r="E560" s="30"/>
      <c r="F560" s="30"/>
      <c r="G560" s="247"/>
      <c r="H560" s="309"/>
      <c r="I560" s="154" t="s">
        <v>99</v>
      </c>
      <c r="J560" s="154" t="s">
        <v>101</v>
      </c>
      <c r="K560" s="138" t="s">
        <v>104</v>
      </c>
      <c r="L560" s="139">
        <v>2</v>
      </c>
      <c r="M560" s="139">
        <v>2</v>
      </c>
      <c r="N560" s="181">
        <f t="shared" si="3"/>
        <v>100</v>
      </c>
      <c r="O560" s="221">
        <f t="shared" si="4"/>
        <v>2</v>
      </c>
      <c r="P560" s="222">
        <f t="shared" si="5"/>
        <v>2</v>
      </c>
      <c r="Q560" s="223" t="s">
        <v>186</v>
      </c>
      <c r="R560" s="14"/>
    </row>
    <row r="561" spans="1:18" ht="13.5">
      <c r="A561" s="75"/>
      <c r="B561" s="76"/>
      <c r="C561" s="51"/>
      <c r="D561" s="30"/>
      <c r="E561" s="30"/>
      <c r="F561" s="30"/>
      <c r="G561" s="247"/>
      <c r="H561" s="309"/>
      <c r="I561" s="159"/>
      <c r="J561" s="159"/>
      <c r="K561" s="149" t="s">
        <v>159</v>
      </c>
      <c r="L561" s="139">
        <v>334</v>
      </c>
      <c r="M561" s="139">
        <v>334</v>
      </c>
      <c r="N561" s="181">
        <f t="shared" si="3"/>
        <v>100</v>
      </c>
      <c r="O561" s="221">
        <f t="shared" si="4"/>
        <v>301</v>
      </c>
      <c r="P561" s="222">
        <f t="shared" si="5"/>
        <v>367</v>
      </c>
      <c r="Q561" s="223" t="s">
        <v>186</v>
      </c>
      <c r="R561" s="14"/>
    </row>
    <row r="562" spans="1:18" ht="13.5">
      <c r="A562" s="75"/>
      <c r="B562" s="76"/>
      <c r="C562" s="51"/>
      <c r="D562" s="30"/>
      <c r="E562" s="30"/>
      <c r="F562" s="30"/>
      <c r="G562" s="247"/>
      <c r="H562" s="309"/>
      <c r="I562" s="285" t="s">
        <v>160</v>
      </c>
      <c r="J562" s="286"/>
      <c r="K562" s="287" t="s">
        <v>104</v>
      </c>
      <c r="L562" s="326">
        <f>L554+L556+L558+L560</f>
        <v>330</v>
      </c>
      <c r="M562" s="326">
        <f>M554+M556+M558+M560</f>
        <v>330</v>
      </c>
      <c r="N562" s="181">
        <f t="shared" si="3"/>
        <v>100</v>
      </c>
      <c r="O562" s="221">
        <f t="shared" si="4"/>
        <v>297</v>
      </c>
      <c r="P562" s="222">
        <f t="shared" si="5"/>
        <v>363</v>
      </c>
      <c r="Q562" s="223" t="s">
        <v>186</v>
      </c>
      <c r="R562" s="14"/>
    </row>
    <row r="563" spans="1:18" ht="14.25" thickBot="1">
      <c r="A563" s="85"/>
      <c r="B563" s="108"/>
      <c r="C563" s="53"/>
      <c r="D563" s="32"/>
      <c r="E563" s="32"/>
      <c r="F563" s="32"/>
      <c r="G563" s="167"/>
      <c r="H563" s="311"/>
      <c r="I563" s="291"/>
      <c r="J563" s="292"/>
      <c r="K563" s="298" t="s">
        <v>159</v>
      </c>
      <c r="L563" s="326">
        <f>L555+L557+L559+L561</f>
        <v>42090</v>
      </c>
      <c r="M563" s="326">
        <f>M555+M557+M559+M561</f>
        <v>42090</v>
      </c>
      <c r="N563" s="174">
        <f t="shared" si="3"/>
        <v>100</v>
      </c>
      <c r="O563" s="172">
        <f t="shared" si="4"/>
        <v>37881</v>
      </c>
      <c r="P563" s="229">
        <f t="shared" si="5"/>
        <v>46299</v>
      </c>
      <c r="Q563" s="174" t="s">
        <v>186</v>
      </c>
      <c r="R563" s="14"/>
    </row>
    <row r="564" spans="1:18" ht="12.75" customHeight="1">
      <c r="A564" s="73">
        <v>39</v>
      </c>
      <c r="B564" s="74" t="s">
        <v>123</v>
      </c>
      <c r="C564" s="55">
        <v>775</v>
      </c>
      <c r="D564" s="28">
        <v>34949249</v>
      </c>
      <c r="E564" s="28">
        <v>41196107.62</v>
      </c>
      <c r="F564" s="28">
        <v>38473632.57</v>
      </c>
      <c r="G564" s="252" t="s">
        <v>170</v>
      </c>
      <c r="H564" s="252" t="s">
        <v>161</v>
      </c>
      <c r="I564" s="252" t="s">
        <v>152</v>
      </c>
      <c r="J564" s="252" t="s">
        <v>105</v>
      </c>
      <c r="K564" s="217" t="s">
        <v>104</v>
      </c>
      <c r="L564" s="253">
        <v>94</v>
      </c>
      <c r="M564" s="253">
        <v>94</v>
      </c>
      <c r="N564" s="177">
        <f t="shared" si="3"/>
        <v>100</v>
      </c>
      <c r="O564" s="218">
        <f t="shared" si="4"/>
        <v>85</v>
      </c>
      <c r="P564" s="219">
        <f t="shared" si="5"/>
        <v>103</v>
      </c>
      <c r="Q564" s="143" t="s">
        <v>186</v>
      </c>
      <c r="R564" s="14"/>
    </row>
    <row r="565" spans="1:18" ht="13.5">
      <c r="A565" s="75"/>
      <c r="B565" s="76"/>
      <c r="C565" s="51"/>
      <c r="D565" s="30"/>
      <c r="E565" s="30"/>
      <c r="F565" s="30"/>
      <c r="G565" s="247"/>
      <c r="H565" s="247"/>
      <c r="I565" s="159"/>
      <c r="J565" s="159"/>
      <c r="K565" s="299" t="s">
        <v>159</v>
      </c>
      <c r="L565" s="146">
        <v>8595</v>
      </c>
      <c r="M565" s="146">
        <v>8595</v>
      </c>
      <c r="N565" s="300">
        <f t="shared" si="3"/>
        <v>100</v>
      </c>
      <c r="O565" s="152">
        <f t="shared" si="4"/>
        <v>7736</v>
      </c>
      <c r="P565" s="146">
        <f t="shared" si="5"/>
        <v>9455</v>
      </c>
      <c r="Q565" s="158" t="s">
        <v>186</v>
      </c>
      <c r="R565" s="14"/>
    </row>
    <row r="566" spans="1:18" ht="13.5">
      <c r="A566" s="75"/>
      <c r="B566" s="76"/>
      <c r="C566" s="51"/>
      <c r="D566" s="30"/>
      <c r="E566" s="30"/>
      <c r="F566" s="30"/>
      <c r="G566" s="247"/>
      <c r="H566" s="247"/>
      <c r="I566" s="301" t="s">
        <v>100</v>
      </c>
      <c r="J566" s="247" t="s">
        <v>101</v>
      </c>
      <c r="K566" s="138" t="s">
        <v>104</v>
      </c>
      <c r="L566" s="146">
        <v>2</v>
      </c>
      <c r="M566" s="146">
        <v>2</v>
      </c>
      <c r="N566" s="300">
        <f t="shared" si="3"/>
        <v>100</v>
      </c>
      <c r="O566" s="152">
        <f>ROUND(L566-(L566*10/100),0)</f>
        <v>2</v>
      </c>
      <c r="P566" s="146">
        <f>ROUND(L566+(L566*10/100),0)</f>
        <v>2</v>
      </c>
      <c r="Q566" s="158" t="s">
        <v>186</v>
      </c>
      <c r="R566" s="14"/>
    </row>
    <row r="567" spans="1:18" ht="13.5">
      <c r="A567" s="75"/>
      <c r="B567" s="76"/>
      <c r="C567" s="51"/>
      <c r="D567" s="30"/>
      <c r="E567" s="30"/>
      <c r="F567" s="30"/>
      <c r="G567" s="247"/>
      <c r="H567" s="247"/>
      <c r="I567" s="159"/>
      <c r="J567" s="159" t="s">
        <v>101</v>
      </c>
      <c r="K567" s="299" t="s">
        <v>159</v>
      </c>
      <c r="L567" s="146">
        <v>240</v>
      </c>
      <c r="M567" s="146">
        <v>240</v>
      </c>
      <c r="N567" s="300">
        <f t="shared" si="3"/>
        <v>100</v>
      </c>
      <c r="O567" s="152">
        <f>ROUND(L567-(L567*10/100),0)</f>
        <v>216</v>
      </c>
      <c r="P567" s="146">
        <f>ROUND(L567+(L567*10/100),0)</f>
        <v>264</v>
      </c>
      <c r="Q567" s="158" t="s">
        <v>186</v>
      </c>
      <c r="R567" s="14"/>
    </row>
    <row r="568" spans="1:18" ht="13.5">
      <c r="A568" s="75"/>
      <c r="B568" s="76"/>
      <c r="C568" s="51"/>
      <c r="D568" s="30"/>
      <c r="E568" s="30"/>
      <c r="F568" s="30"/>
      <c r="G568" s="247"/>
      <c r="H568" s="247"/>
      <c r="I568" s="247" t="s">
        <v>152</v>
      </c>
      <c r="J568" s="247" t="s">
        <v>101</v>
      </c>
      <c r="K568" s="138" t="s">
        <v>104</v>
      </c>
      <c r="L568" s="146">
        <v>222</v>
      </c>
      <c r="M568" s="146">
        <v>222</v>
      </c>
      <c r="N568" s="300">
        <f t="shared" si="3"/>
        <v>100</v>
      </c>
      <c r="O568" s="152">
        <f t="shared" si="4"/>
        <v>200</v>
      </c>
      <c r="P568" s="146">
        <f t="shared" si="5"/>
        <v>244</v>
      </c>
      <c r="Q568" s="158" t="s">
        <v>186</v>
      </c>
      <c r="R568" s="14"/>
    </row>
    <row r="569" spans="1:18" ht="13.5">
      <c r="A569" s="75"/>
      <c r="B569" s="76"/>
      <c r="C569" s="51"/>
      <c r="D569" s="30"/>
      <c r="E569" s="30"/>
      <c r="F569" s="30"/>
      <c r="G569" s="247"/>
      <c r="H569" s="247"/>
      <c r="I569" s="159"/>
      <c r="J569" s="159" t="s">
        <v>101</v>
      </c>
      <c r="K569" s="299" t="s">
        <v>159</v>
      </c>
      <c r="L569" s="146">
        <v>29665</v>
      </c>
      <c r="M569" s="146">
        <v>29665</v>
      </c>
      <c r="N569" s="300">
        <f t="shared" si="3"/>
        <v>100</v>
      </c>
      <c r="O569" s="152">
        <f t="shared" si="4"/>
        <v>26699</v>
      </c>
      <c r="P569" s="146">
        <f t="shared" si="5"/>
        <v>32632</v>
      </c>
      <c r="Q569" s="158" t="s">
        <v>186</v>
      </c>
      <c r="R569" s="14"/>
    </row>
    <row r="570" spans="1:18" ht="13.5">
      <c r="A570" s="75"/>
      <c r="B570" s="76"/>
      <c r="C570" s="51"/>
      <c r="D570" s="30"/>
      <c r="E570" s="30"/>
      <c r="F570" s="30"/>
      <c r="G570" s="247"/>
      <c r="H570" s="247"/>
      <c r="I570" s="304" t="s">
        <v>160</v>
      </c>
      <c r="J570" s="305"/>
      <c r="K570" s="306" t="s">
        <v>104</v>
      </c>
      <c r="L570" s="307">
        <f>L564+L568+L566</f>
        <v>318</v>
      </c>
      <c r="M570" s="307">
        <f>M564+M568+M566</f>
        <v>318</v>
      </c>
      <c r="N570" s="300">
        <f t="shared" si="3"/>
        <v>100</v>
      </c>
      <c r="O570" s="152">
        <f t="shared" si="4"/>
        <v>286</v>
      </c>
      <c r="P570" s="146">
        <f t="shared" si="5"/>
        <v>350</v>
      </c>
      <c r="Q570" s="158" t="s">
        <v>186</v>
      </c>
      <c r="R570" s="14"/>
    </row>
    <row r="571" spans="1:18" ht="13.5">
      <c r="A571" s="75"/>
      <c r="B571" s="76"/>
      <c r="C571" s="51"/>
      <c r="D571" s="30"/>
      <c r="E571" s="30"/>
      <c r="F571" s="30"/>
      <c r="G571" s="159"/>
      <c r="H571" s="159"/>
      <c r="I571" s="289"/>
      <c r="J571" s="290"/>
      <c r="K571" s="306" t="s">
        <v>159</v>
      </c>
      <c r="L571" s="307">
        <f>L565+L569+L567</f>
        <v>38500</v>
      </c>
      <c r="M571" s="307">
        <f>M565+M569+M567</f>
        <v>38500</v>
      </c>
      <c r="N571" s="300">
        <f t="shared" si="3"/>
        <v>100</v>
      </c>
      <c r="O571" s="152">
        <f t="shared" si="4"/>
        <v>34650</v>
      </c>
      <c r="P571" s="146">
        <f t="shared" si="5"/>
        <v>42350</v>
      </c>
      <c r="Q571" s="158" t="s">
        <v>186</v>
      </c>
      <c r="R571" s="14"/>
    </row>
    <row r="572" spans="1:18" ht="13.5">
      <c r="A572" s="75"/>
      <c r="B572" s="76"/>
      <c r="C572" s="51"/>
      <c r="D572" s="30"/>
      <c r="E572" s="30"/>
      <c r="F572" s="30"/>
      <c r="G572" s="301" t="s">
        <v>102</v>
      </c>
      <c r="H572" s="308" t="s">
        <v>161</v>
      </c>
      <c r="I572" s="159" t="s">
        <v>103</v>
      </c>
      <c r="J572" s="247" t="s">
        <v>105</v>
      </c>
      <c r="K572" s="138" t="s">
        <v>104</v>
      </c>
      <c r="L572" s="163">
        <v>94</v>
      </c>
      <c r="M572" s="163">
        <v>94</v>
      </c>
      <c r="N572" s="300">
        <f t="shared" si="3"/>
        <v>100</v>
      </c>
      <c r="O572" s="152">
        <f t="shared" si="4"/>
        <v>85</v>
      </c>
      <c r="P572" s="146">
        <f t="shared" si="5"/>
        <v>103</v>
      </c>
      <c r="Q572" s="158" t="s">
        <v>186</v>
      </c>
      <c r="R572" s="14"/>
    </row>
    <row r="573" spans="1:18" ht="13.5">
      <c r="A573" s="75"/>
      <c r="B573" s="76"/>
      <c r="C573" s="51"/>
      <c r="D573" s="30"/>
      <c r="E573" s="30"/>
      <c r="F573" s="30"/>
      <c r="G573" s="247"/>
      <c r="H573" s="309"/>
      <c r="I573" s="310"/>
      <c r="J573" s="159"/>
      <c r="K573" s="299" t="s">
        <v>159</v>
      </c>
      <c r="L573" s="146">
        <v>8595</v>
      </c>
      <c r="M573" s="146">
        <v>8595</v>
      </c>
      <c r="N573" s="300">
        <f t="shared" si="3"/>
        <v>100</v>
      </c>
      <c r="O573" s="152">
        <f t="shared" si="4"/>
        <v>7736</v>
      </c>
      <c r="P573" s="146">
        <f t="shared" si="5"/>
        <v>9455</v>
      </c>
      <c r="Q573" s="158" t="s">
        <v>186</v>
      </c>
      <c r="R573" s="14"/>
    </row>
    <row r="574" spans="1:18" ht="13.5">
      <c r="A574" s="75"/>
      <c r="B574" s="76"/>
      <c r="C574" s="51"/>
      <c r="D574" s="30"/>
      <c r="E574" s="30"/>
      <c r="F574" s="30"/>
      <c r="G574" s="247"/>
      <c r="H574" s="309"/>
      <c r="I574" s="301" t="s">
        <v>103</v>
      </c>
      <c r="J574" s="247" t="s">
        <v>101</v>
      </c>
      <c r="K574" s="138" t="s">
        <v>104</v>
      </c>
      <c r="L574" s="146">
        <v>221</v>
      </c>
      <c r="M574" s="146">
        <v>221</v>
      </c>
      <c r="N574" s="300">
        <f t="shared" si="3"/>
        <v>100</v>
      </c>
      <c r="O574" s="152">
        <f>ROUND(L574-(L574*10/100),0)</f>
        <v>199</v>
      </c>
      <c r="P574" s="146">
        <f>ROUND(L574+(L574*10/100),0)</f>
        <v>243</v>
      </c>
      <c r="Q574" s="158" t="s">
        <v>186</v>
      </c>
      <c r="R574" s="14"/>
    </row>
    <row r="575" spans="1:18" ht="13.5">
      <c r="A575" s="75"/>
      <c r="B575" s="76"/>
      <c r="C575" s="51"/>
      <c r="D575" s="30"/>
      <c r="E575" s="30"/>
      <c r="F575" s="30"/>
      <c r="G575" s="247"/>
      <c r="H575" s="309"/>
      <c r="I575" s="159"/>
      <c r="J575" s="159" t="s">
        <v>101</v>
      </c>
      <c r="K575" s="299" t="s">
        <v>159</v>
      </c>
      <c r="L575" s="146">
        <v>29494</v>
      </c>
      <c r="M575" s="146">
        <v>29494</v>
      </c>
      <c r="N575" s="300">
        <f t="shared" si="3"/>
        <v>100</v>
      </c>
      <c r="O575" s="152">
        <f>ROUND(L575-(L575*10/100),0)</f>
        <v>26545</v>
      </c>
      <c r="P575" s="146">
        <f>ROUND(L575+(L575*10/100),0)</f>
        <v>32443</v>
      </c>
      <c r="Q575" s="158" t="s">
        <v>186</v>
      </c>
      <c r="R575" s="14"/>
    </row>
    <row r="576" spans="1:18" ht="12.75" customHeight="1">
      <c r="A576" s="75"/>
      <c r="B576" s="76"/>
      <c r="C576" s="51"/>
      <c r="D576" s="30"/>
      <c r="E576" s="30"/>
      <c r="F576" s="30"/>
      <c r="G576" s="247"/>
      <c r="H576" s="309"/>
      <c r="I576" s="301" t="s">
        <v>100</v>
      </c>
      <c r="J576" s="247" t="s">
        <v>101</v>
      </c>
      <c r="K576" s="138" t="s">
        <v>104</v>
      </c>
      <c r="L576" s="146">
        <v>2</v>
      </c>
      <c r="M576" s="146">
        <v>2</v>
      </c>
      <c r="N576" s="300">
        <f t="shared" si="3"/>
        <v>100</v>
      </c>
      <c r="O576" s="152">
        <f t="shared" si="4"/>
        <v>2</v>
      </c>
      <c r="P576" s="146">
        <f t="shared" si="5"/>
        <v>2</v>
      </c>
      <c r="Q576" s="158" t="s">
        <v>186</v>
      </c>
      <c r="R576" s="14"/>
    </row>
    <row r="577" spans="1:18" ht="13.5">
      <c r="A577" s="75"/>
      <c r="B577" s="76"/>
      <c r="C577" s="51"/>
      <c r="D577" s="30"/>
      <c r="E577" s="30"/>
      <c r="F577" s="30"/>
      <c r="G577" s="247"/>
      <c r="H577" s="309"/>
      <c r="I577" s="159"/>
      <c r="J577" s="159" t="s">
        <v>101</v>
      </c>
      <c r="K577" s="299" t="s">
        <v>159</v>
      </c>
      <c r="L577" s="146">
        <v>240</v>
      </c>
      <c r="M577" s="146">
        <v>240</v>
      </c>
      <c r="N577" s="300">
        <f t="shared" si="3"/>
        <v>100</v>
      </c>
      <c r="O577" s="152">
        <f t="shared" si="4"/>
        <v>216</v>
      </c>
      <c r="P577" s="146">
        <f t="shared" si="5"/>
        <v>264</v>
      </c>
      <c r="Q577" s="158" t="s">
        <v>186</v>
      </c>
      <c r="R577" s="14"/>
    </row>
    <row r="578" spans="1:18" ht="12.75" customHeight="1">
      <c r="A578" s="75"/>
      <c r="B578" s="76"/>
      <c r="C578" s="51"/>
      <c r="D578" s="30"/>
      <c r="E578" s="30"/>
      <c r="F578" s="30"/>
      <c r="G578" s="247"/>
      <c r="H578" s="309"/>
      <c r="I578" s="301" t="s">
        <v>99</v>
      </c>
      <c r="J578" s="247" t="s">
        <v>101</v>
      </c>
      <c r="K578" s="138" t="s">
        <v>104</v>
      </c>
      <c r="L578" s="146">
        <v>1</v>
      </c>
      <c r="M578" s="146">
        <v>1</v>
      </c>
      <c r="N578" s="300">
        <f t="shared" si="3"/>
        <v>100</v>
      </c>
      <c r="O578" s="152">
        <f>ROUND(L578-(L578*10/100),0)</f>
        <v>1</v>
      </c>
      <c r="P578" s="146">
        <f>ROUND(L578+(L578*10/100),0)</f>
        <v>1</v>
      </c>
      <c r="Q578" s="158" t="s">
        <v>186</v>
      </c>
      <c r="R578" s="14"/>
    </row>
    <row r="579" spans="1:18" ht="13.5">
      <c r="A579" s="75"/>
      <c r="B579" s="76"/>
      <c r="C579" s="51"/>
      <c r="D579" s="30"/>
      <c r="E579" s="30"/>
      <c r="F579" s="30"/>
      <c r="G579" s="247"/>
      <c r="H579" s="309"/>
      <c r="I579" s="159"/>
      <c r="J579" s="159" t="s">
        <v>101</v>
      </c>
      <c r="K579" s="299" t="s">
        <v>159</v>
      </c>
      <c r="L579" s="146">
        <v>171</v>
      </c>
      <c r="M579" s="146">
        <v>171</v>
      </c>
      <c r="N579" s="300">
        <f t="shared" si="3"/>
        <v>100</v>
      </c>
      <c r="O579" s="152">
        <f>ROUND(L579-(L579*10/100),0)</f>
        <v>154</v>
      </c>
      <c r="P579" s="146">
        <f>ROUND(L579+(L579*10/100),0)</f>
        <v>188</v>
      </c>
      <c r="Q579" s="158" t="s">
        <v>186</v>
      </c>
      <c r="R579" s="14"/>
    </row>
    <row r="580" spans="1:18" ht="13.5">
      <c r="A580" s="75"/>
      <c r="B580" s="76"/>
      <c r="C580" s="51"/>
      <c r="D580" s="30"/>
      <c r="E580" s="30"/>
      <c r="F580" s="30"/>
      <c r="G580" s="247"/>
      <c r="H580" s="309"/>
      <c r="I580" s="304" t="s">
        <v>160</v>
      </c>
      <c r="J580" s="305"/>
      <c r="K580" s="306" t="s">
        <v>104</v>
      </c>
      <c r="L580" s="307">
        <f>L572+L578+L576+L574</f>
        <v>318</v>
      </c>
      <c r="M580" s="307">
        <f>M572+M578+M576+M574</f>
        <v>318</v>
      </c>
      <c r="N580" s="300">
        <f t="shared" si="3"/>
        <v>100</v>
      </c>
      <c r="O580" s="152">
        <f t="shared" si="4"/>
        <v>286</v>
      </c>
      <c r="P580" s="146">
        <f t="shared" si="5"/>
        <v>350</v>
      </c>
      <c r="Q580" s="158" t="s">
        <v>186</v>
      </c>
      <c r="R580" s="14"/>
    </row>
    <row r="581" spans="1:18" ht="14.25" thickBot="1">
      <c r="A581" s="85"/>
      <c r="B581" s="108"/>
      <c r="C581" s="53"/>
      <c r="D581" s="32"/>
      <c r="E581" s="32"/>
      <c r="F581" s="32"/>
      <c r="G581" s="167"/>
      <c r="H581" s="311"/>
      <c r="I581" s="291"/>
      <c r="J581" s="292"/>
      <c r="K581" s="312" t="s">
        <v>159</v>
      </c>
      <c r="L581" s="313">
        <f>L573+L579+L577+L575</f>
        <v>38500</v>
      </c>
      <c r="M581" s="313">
        <f>M573+M579+M577+M575</f>
        <v>38500</v>
      </c>
      <c r="N581" s="314">
        <f t="shared" si="3"/>
        <v>100</v>
      </c>
      <c r="O581" s="172">
        <f>ROUND(L581-(L581*10/100),0)</f>
        <v>34650</v>
      </c>
      <c r="P581" s="173">
        <f t="shared" si="5"/>
        <v>42350</v>
      </c>
      <c r="Q581" s="174" t="s">
        <v>186</v>
      </c>
      <c r="R581" s="14"/>
    </row>
    <row r="582" spans="1:18" ht="52.5">
      <c r="A582" s="115">
        <v>40</v>
      </c>
      <c r="B582" s="116" t="s">
        <v>61</v>
      </c>
      <c r="C582" s="49">
        <v>775</v>
      </c>
      <c r="D582" s="30">
        <v>32563133.63</v>
      </c>
      <c r="E582" s="28">
        <v>35831778.47</v>
      </c>
      <c r="F582" s="30">
        <v>32797157.14</v>
      </c>
      <c r="G582" s="163" t="s">
        <v>62</v>
      </c>
      <c r="H582" s="284" t="s">
        <v>63</v>
      </c>
      <c r="I582" s="284" t="s">
        <v>108</v>
      </c>
      <c r="J582" s="284" t="s">
        <v>109</v>
      </c>
      <c r="K582" s="163" t="s">
        <v>64</v>
      </c>
      <c r="L582" s="336">
        <v>232</v>
      </c>
      <c r="M582" s="336">
        <v>232</v>
      </c>
      <c r="N582" s="177">
        <f t="shared" si="3"/>
        <v>100</v>
      </c>
      <c r="O582" s="239">
        <f t="shared" si="4"/>
        <v>209</v>
      </c>
      <c r="P582" s="139">
        <f t="shared" si="5"/>
        <v>255</v>
      </c>
      <c r="Q582" s="147" t="s">
        <v>186</v>
      </c>
      <c r="R582" s="14"/>
    </row>
    <row r="583" spans="1:18" ht="26.25">
      <c r="A583" s="117"/>
      <c r="B583" s="116"/>
      <c r="C583" s="60"/>
      <c r="D583" s="30"/>
      <c r="E583" s="30"/>
      <c r="F583" s="30"/>
      <c r="G583" s="163" t="s">
        <v>62</v>
      </c>
      <c r="H583" s="302" t="s">
        <v>107</v>
      </c>
      <c r="I583" s="302" t="s">
        <v>65</v>
      </c>
      <c r="J583" s="302" t="s">
        <v>109</v>
      </c>
      <c r="K583" s="163" t="s">
        <v>64</v>
      </c>
      <c r="L583" s="337">
        <v>9</v>
      </c>
      <c r="M583" s="337">
        <v>9</v>
      </c>
      <c r="N583" s="300">
        <f t="shared" si="3"/>
        <v>100</v>
      </c>
      <c r="O583" s="152">
        <f t="shared" si="4"/>
        <v>8</v>
      </c>
      <c r="P583" s="146">
        <f t="shared" si="5"/>
        <v>10</v>
      </c>
      <c r="Q583" s="223" t="s">
        <v>186</v>
      </c>
      <c r="R583" s="14"/>
    </row>
    <row r="584" spans="1:18" ht="52.5">
      <c r="A584" s="117"/>
      <c r="B584" s="116"/>
      <c r="C584" s="60"/>
      <c r="D584" s="30"/>
      <c r="E584" s="30"/>
      <c r="F584" s="30"/>
      <c r="G584" s="163" t="s">
        <v>62</v>
      </c>
      <c r="H584" s="302" t="s">
        <v>107</v>
      </c>
      <c r="I584" s="302" t="s">
        <v>65</v>
      </c>
      <c r="J584" s="302" t="s">
        <v>66</v>
      </c>
      <c r="K584" s="163" t="s">
        <v>64</v>
      </c>
      <c r="L584" s="337">
        <v>1</v>
      </c>
      <c r="M584" s="337">
        <v>1</v>
      </c>
      <c r="N584" s="300">
        <f t="shared" si="3"/>
        <v>100</v>
      </c>
      <c r="O584" s="152">
        <f>ROUND(L584-(L584*10/100),0)</f>
        <v>1</v>
      </c>
      <c r="P584" s="146">
        <f>ROUND(L584+(L584*10/100),0)</f>
        <v>1</v>
      </c>
      <c r="Q584" s="223" t="s">
        <v>186</v>
      </c>
      <c r="R584" s="14"/>
    </row>
    <row r="585" spans="1:18" ht="26.25">
      <c r="A585" s="117"/>
      <c r="B585" s="116"/>
      <c r="C585" s="60"/>
      <c r="D585" s="30"/>
      <c r="E585" s="30"/>
      <c r="F585" s="30"/>
      <c r="G585" s="163" t="s">
        <v>62</v>
      </c>
      <c r="H585" s="284" t="s">
        <v>63</v>
      </c>
      <c r="I585" s="302" t="s">
        <v>67</v>
      </c>
      <c r="J585" s="302" t="s">
        <v>109</v>
      </c>
      <c r="K585" s="163" t="s">
        <v>64</v>
      </c>
      <c r="L585" s="337">
        <v>2</v>
      </c>
      <c r="M585" s="337">
        <v>2</v>
      </c>
      <c r="N585" s="300">
        <f t="shared" si="3"/>
        <v>100</v>
      </c>
      <c r="O585" s="152">
        <f t="shared" si="4"/>
        <v>2</v>
      </c>
      <c r="P585" s="146">
        <f t="shared" si="5"/>
        <v>2</v>
      </c>
      <c r="Q585" s="223" t="s">
        <v>186</v>
      </c>
      <c r="R585" s="14"/>
    </row>
    <row r="586" spans="1:18" ht="26.25">
      <c r="A586" s="117"/>
      <c r="B586" s="116"/>
      <c r="C586" s="60"/>
      <c r="D586" s="30"/>
      <c r="E586" s="30"/>
      <c r="F586" s="30"/>
      <c r="G586" s="163" t="s">
        <v>62</v>
      </c>
      <c r="H586" s="302" t="s">
        <v>107</v>
      </c>
      <c r="I586" s="302" t="s">
        <v>67</v>
      </c>
      <c r="J586" s="302" t="s">
        <v>109</v>
      </c>
      <c r="K586" s="163" t="s">
        <v>64</v>
      </c>
      <c r="L586" s="337">
        <v>1</v>
      </c>
      <c r="M586" s="337">
        <v>1</v>
      </c>
      <c r="N586" s="300">
        <f t="shared" si="3"/>
        <v>100</v>
      </c>
      <c r="O586" s="152">
        <f>ROUND(L586-(L586*10/100),0)</f>
        <v>1</v>
      </c>
      <c r="P586" s="146">
        <f>ROUND(L586+(L586*10/100),0)</f>
        <v>1</v>
      </c>
      <c r="Q586" s="223" t="s">
        <v>186</v>
      </c>
      <c r="R586" s="14"/>
    </row>
    <row r="587" spans="1:18" ht="52.5">
      <c r="A587" s="117"/>
      <c r="B587" s="116"/>
      <c r="C587" s="60"/>
      <c r="D587" s="30"/>
      <c r="E587" s="30"/>
      <c r="F587" s="30"/>
      <c r="G587" s="302" t="s">
        <v>68</v>
      </c>
      <c r="H587" s="302" t="s">
        <v>63</v>
      </c>
      <c r="I587" s="302" t="s">
        <v>164</v>
      </c>
      <c r="J587" s="302" t="s">
        <v>109</v>
      </c>
      <c r="K587" s="163" t="s">
        <v>64</v>
      </c>
      <c r="L587" s="337">
        <v>205</v>
      </c>
      <c r="M587" s="337">
        <v>205</v>
      </c>
      <c r="N587" s="300">
        <f t="shared" si="3"/>
        <v>100</v>
      </c>
      <c r="O587" s="152">
        <f t="shared" si="4"/>
        <v>185</v>
      </c>
      <c r="P587" s="146">
        <f t="shared" si="5"/>
        <v>226</v>
      </c>
      <c r="Q587" s="223" t="s">
        <v>186</v>
      </c>
      <c r="R587" s="14"/>
    </row>
    <row r="588" spans="1:18" ht="26.25">
      <c r="A588" s="117"/>
      <c r="B588" s="116"/>
      <c r="C588" s="60"/>
      <c r="D588" s="30"/>
      <c r="E588" s="30"/>
      <c r="F588" s="30"/>
      <c r="G588" s="302" t="s">
        <v>68</v>
      </c>
      <c r="H588" s="302" t="s">
        <v>107</v>
      </c>
      <c r="I588" s="302" t="s">
        <v>65</v>
      </c>
      <c r="J588" s="302" t="s">
        <v>109</v>
      </c>
      <c r="K588" s="163" t="s">
        <v>64</v>
      </c>
      <c r="L588" s="337">
        <v>4</v>
      </c>
      <c r="M588" s="337">
        <v>4</v>
      </c>
      <c r="N588" s="300">
        <f>M588/L588*100</f>
        <v>100</v>
      </c>
      <c r="O588" s="152">
        <f t="shared" si="4"/>
        <v>4</v>
      </c>
      <c r="P588" s="146">
        <f t="shared" si="5"/>
        <v>4</v>
      </c>
      <c r="Q588" s="223" t="s">
        <v>186</v>
      </c>
      <c r="R588" s="14"/>
    </row>
    <row r="589" spans="1:18" ht="52.5">
      <c r="A589" s="117"/>
      <c r="B589" s="116"/>
      <c r="C589" s="60"/>
      <c r="D589" s="30"/>
      <c r="E589" s="30"/>
      <c r="F589" s="30"/>
      <c r="G589" s="302" t="s">
        <v>68</v>
      </c>
      <c r="H589" s="302" t="s">
        <v>63</v>
      </c>
      <c r="I589" s="302" t="s">
        <v>67</v>
      </c>
      <c r="J589" s="302" t="s">
        <v>66</v>
      </c>
      <c r="K589" s="163" t="s">
        <v>64</v>
      </c>
      <c r="L589" s="337">
        <v>2</v>
      </c>
      <c r="M589" s="337">
        <v>2</v>
      </c>
      <c r="N589" s="300">
        <f>M589/L589*100</f>
        <v>100</v>
      </c>
      <c r="O589" s="152">
        <f>ROUND(L589-(L589*10/100),0)</f>
        <v>2</v>
      </c>
      <c r="P589" s="146">
        <f>ROUND(L589+(L589*10/100),0)</f>
        <v>2</v>
      </c>
      <c r="Q589" s="223" t="s">
        <v>186</v>
      </c>
      <c r="R589" s="14"/>
    </row>
    <row r="590" spans="1:18" ht="26.25">
      <c r="A590" s="117"/>
      <c r="B590" s="116"/>
      <c r="C590" s="60"/>
      <c r="D590" s="30"/>
      <c r="E590" s="30"/>
      <c r="F590" s="30"/>
      <c r="G590" s="302" t="s">
        <v>68</v>
      </c>
      <c r="H590" s="302" t="s">
        <v>107</v>
      </c>
      <c r="I590" s="302" t="s">
        <v>67</v>
      </c>
      <c r="J590" s="302" t="s">
        <v>109</v>
      </c>
      <c r="K590" s="163" t="s">
        <v>64</v>
      </c>
      <c r="L590" s="337">
        <v>1</v>
      </c>
      <c r="M590" s="337">
        <v>1</v>
      </c>
      <c r="N590" s="300">
        <f>M590/L590*100</f>
        <v>100</v>
      </c>
      <c r="O590" s="152">
        <f t="shared" si="4"/>
        <v>1</v>
      </c>
      <c r="P590" s="146">
        <f t="shared" si="5"/>
        <v>1</v>
      </c>
      <c r="Q590" s="223" t="s">
        <v>186</v>
      </c>
      <c r="R590" s="14"/>
    </row>
    <row r="591" spans="1:18" ht="52.5">
      <c r="A591" s="117"/>
      <c r="B591" s="116"/>
      <c r="C591" s="60"/>
      <c r="D591" s="30"/>
      <c r="E591" s="30"/>
      <c r="F591" s="30"/>
      <c r="G591" s="302" t="s">
        <v>68</v>
      </c>
      <c r="H591" s="302" t="s">
        <v>107</v>
      </c>
      <c r="I591" s="302" t="s">
        <v>67</v>
      </c>
      <c r="J591" s="302" t="s">
        <v>66</v>
      </c>
      <c r="K591" s="163" t="s">
        <v>64</v>
      </c>
      <c r="L591" s="337">
        <v>2</v>
      </c>
      <c r="M591" s="337">
        <v>2</v>
      </c>
      <c r="N591" s="300">
        <f>M591/L591*100</f>
        <v>100</v>
      </c>
      <c r="O591" s="152">
        <f t="shared" si="4"/>
        <v>2</v>
      </c>
      <c r="P591" s="146">
        <f t="shared" si="5"/>
        <v>2</v>
      </c>
      <c r="Q591" s="223" t="s">
        <v>186</v>
      </c>
      <c r="R591" s="14"/>
    </row>
    <row r="592" spans="1:18" ht="79.5" thickBot="1">
      <c r="A592" s="118"/>
      <c r="B592" s="119"/>
      <c r="C592" s="60"/>
      <c r="D592" s="32"/>
      <c r="E592" s="32"/>
      <c r="F592" s="32"/>
      <c r="G592" s="338" t="s">
        <v>69</v>
      </c>
      <c r="H592" s="338" t="s">
        <v>70</v>
      </c>
      <c r="I592" s="338" t="s">
        <v>164</v>
      </c>
      <c r="J592" s="338" t="s">
        <v>109</v>
      </c>
      <c r="K592" s="338" t="s">
        <v>64</v>
      </c>
      <c r="L592" s="339">
        <v>45</v>
      </c>
      <c r="M592" s="339">
        <v>45</v>
      </c>
      <c r="N592" s="314">
        <f>M592/L592*100</f>
        <v>100</v>
      </c>
      <c r="O592" s="172">
        <f t="shared" si="4"/>
        <v>41</v>
      </c>
      <c r="P592" s="173">
        <f t="shared" si="5"/>
        <v>50</v>
      </c>
      <c r="Q592" s="223" t="s">
        <v>186</v>
      </c>
      <c r="R592" s="14"/>
    </row>
    <row r="593" spans="1:18" ht="52.5">
      <c r="A593" s="115">
        <v>41</v>
      </c>
      <c r="B593" s="120" t="s">
        <v>111</v>
      </c>
      <c r="C593" s="55">
        <v>775</v>
      </c>
      <c r="D593" s="30">
        <v>74405072.77</v>
      </c>
      <c r="E593" s="28">
        <v>80531348.01</v>
      </c>
      <c r="F593" s="30">
        <v>76841059.73</v>
      </c>
      <c r="G593" s="163" t="s">
        <v>62</v>
      </c>
      <c r="H593" s="163" t="s">
        <v>63</v>
      </c>
      <c r="I593" s="163" t="s">
        <v>164</v>
      </c>
      <c r="J593" s="163" t="s">
        <v>109</v>
      </c>
      <c r="K593" s="163" t="s">
        <v>64</v>
      </c>
      <c r="L593" s="224">
        <v>474</v>
      </c>
      <c r="M593" s="224">
        <v>474</v>
      </c>
      <c r="N593" s="177">
        <f>M593/L593*100</f>
        <v>100</v>
      </c>
      <c r="O593" s="239">
        <f t="shared" si="4"/>
        <v>427</v>
      </c>
      <c r="P593" s="139">
        <f t="shared" si="5"/>
        <v>521</v>
      </c>
      <c r="Q593" s="143" t="s">
        <v>186</v>
      </c>
      <c r="R593" s="14"/>
    </row>
    <row r="594" spans="1:18" ht="52.5">
      <c r="A594" s="117"/>
      <c r="B594" s="116"/>
      <c r="C594" s="60"/>
      <c r="D594" s="30"/>
      <c r="E594" s="30"/>
      <c r="F594" s="30"/>
      <c r="G594" s="163" t="s">
        <v>62</v>
      </c>
      <c r="H594" s="302" t="s">
        <v>63</v>
      </c>
      <c r="I594" s="163" t="s">
        <v>164</v>
      </c>
      <c r="J594" s="302" t="s">
        <v>66</v>
      </c>
      <c r="K594" s="163" t="s">
        <v>64</v>
      </c>
      <c r="L594" s="340">
        <v>0</v>
      </c>
      <c r="M594" s="340">
        <v>0</v>
      </c>
      <c r="N594" s="177" t="e">
        <f>M594/L594*100</f>
        <v>#DIV/0!</v>
      </c>
      <c r="O594" s="152">
        <f t="shared" si="4"/>
        <v>0</v>
      </c>
      <c r="P594" s="146">
        <f t="shared" si="5"/>
        <v>0</v>
      </c>
      <c r="Q594" s="223" t="s">
        <v>186</v>
      </c>
      <c r="R594" s="14"/>
    </row>
    <row r="595" spans="1:18" ht="26.25">
      <c r="A595" s="117"/>
      <c r="B595" s="116"/>
      <c r="C595" s="60"/>
      <c r="D595" s="30"/>
      <c r="E595" s="30"/>
      <c r="F595" s="30"/>
      <c r="G595" s="302" t="s">
        <v>68</v>
      </c>
      <c r="H595" s="302" t="s">
        <v>63</v>
      </c>
      <c r="I595" s="302" t="s">
        <v>67</v>
      </c>
      <c r="J595" s="302" t="s">
        <v>109</v>
      </c>
      <c r="K595" s="163" t="s">
        <v>64</v>
      </c>
      <c r="L595" s="340">
        <v>3</v>
      </c>
      <c r="M595" s="340">
        <v>3</v>
      </c>
      <c r="N595" s="300">
        <f>M595/L595*100</f>
        <v>100</v>
      </c>
      <c r="O595" s="152">
        <f t="shared" si="4"/>
        <v>3</v>
      </c>
      <c r="P595" s="146">
        <f t="shared" si="5"/>
        <v>3</v>
      </c>
      <c r="Q595" s="223" t="s">
        <v>186</v>
      </c>
      <c r="R595" s="14"/>
    </row>
    <row r="596" spans="1:18" ht="52.5">
      <c r="A596" s="117"/>
      <c r="B596" s="116"/>
      <c r="C596" s="60"/>
      <c r="D596" s="30"/>
      <c r="E596" s="30"/>
      <c r="F596" s="30"/>
      <c r="G596" s="302" t="s">
        <v>68</v>
      </c>
      <c r="H596" s="302" t="s">
        <v>63</v>
      </c>
      <c r="I596" s="302" t="s">
        <v>163</v>
      </c>
      <c r="J596" s="302" t="s">
        <v>109</v>
      </c>
      <c r="K596" s="163" t="s">
        <v>64</v>
      </c>
      <c r="L596" s="340">
        <v>600</v>
      </c>
      <c r="M596" s="340">
        <v>599</v>
      </c>
      <c r="N596" s="300">
        <f>M596/L596*100</f>
        <v>99.83333333333333</v>
      </c>
      <c r="O596" s="152">
        <f t="shared" si="4"/>
        <v>540</v>
      </c>
      <c r="P596" s="146">
        <f t="shared" si="5"/>
        <v>660</v>
      </c>
      <c r="Q596" s="223" t="s">
        <v>186</v>
      </c>
      <c r="R596" s="14"/>
    </row>
    <row r="597" spans="1:18" ht="52.5">
      <c r="A597" s="117"/>
      <c r="B597" s="116"/>
      <c r="C597" s="60"/>
      <c r="D597" s="30"/>
      <c r="E597" s="30"/>
      <c r="F597" s="30"/>
      <c r="G597" s="302" t="s">
        <v>68</v>
      </c>
      <c r="H597" s="302" t="s">
        <v>63</v>
      </c>
      <c r="I597" s="302" t="s">
        <v>163</v>
      </c>
      <c r="J597" s="302" t="s">
        <v>66</v>
      </c>
      <c r="K597" s="163" t="s">
        <v>64</v>
      </c>
      <c r="L597" s="341">
        <v>2</v>
      </c>
      <c r="M597" s="341">
        <v>2</v>
      </c>
      <c r="N597" s="300">
        <f>M597/L597*100</f>
        <v>100</v>
      </c>
      <c r="O597" s="152">
        <f t="shared" si="4"/>
        <v>2</v>
      </c>
      <c r="P597" s="146">
        <f t="shared" si="5"/>
        <v>2</v>
      </c>
      <c r="Q597" s="223" t="s">
        <v>186</v>
      </c>
      <c r="R597" s="14"/>
    </row>
    <row r="598" spans="1:18" ht="26.25">
      <c r="A598" s="117"/>
      <c r="B598" s="116"/>
      <c r="C598" s="60"/>
      <c r="D598" s="30"/>
      <c r="E598" s="30"/>
      <c r="F598" s="30"/>
      <c r="G598" s="302" t="s">
        <v>68</v>
      </c>
      <c r="H598" s="302" t="s">
        <v>63</v>
      </c>
      <c r="I598" s="302" t="s">
        <v>67</v>
      </c>
      <c r="J598" s="302" t="s">
        <v>109</v>
      </c>
      <c r="K598" s="163" t="s">
        <v>64</v>
      </c>
      <c r="L598" s="341">
        <v>2</v>
      </c>
      <c r="M598" s="341">
        <v>2</v>
      </c>
      <c r="N598" s="300">
        <f>M598/L598*100</f>
        <v>100</v>
      </c>
      <c r="O598" s="152">
        <f t="shared" si="4"/>
        <v>2</v>
      </c>
      <c r="P598" s="146">
        <f t="shared" si="5"/>
        <v>2</v>
      </c>
      <c r="Q598" s="223" t="s">
        <v>186</v>
      </c>
      <c r="R598" s="14"/>
    </row>
    <row r="599" spans="1:18" ht="52.5">
      <c r="A599" s="117"/>
      <c r="B599" s="116"/>
      <c r="C599" s="60"/>
      <c r="D599" s="30"/>
      <c r="E599" s="30"/>
      <c r="F599" s="30"/>
      <c r="G599" s="302" t="s">
        <v>68</v>
      </c>
      <c r="H599" s="302" t="s">
        <v>63</v>
      </c>
      <c r="I599" s="302" t="s">
        <v>67</v>
      </c>
      <c r="J599" s="302" t="s">
        <v>66</v>
      </c>
      <c r="K599" s="163" t="s">
        <v>64</v>
      </c>
      <c r="L599" s="341">
        <v>2</v>
      </c>
      <c r="M599" s="341">
        <v>2</v>
      </c>
      <c r="N599" s="300">
        <f>M599/L599*100</f>
        <v>100</v>
      </c>
      <c r="O599" s="152">
        <f>ROUND(L599-(L599*10/100),0)</f>
        <v>2</v>
      </c>
      <c r="P599" s="146">
        <f>ROUND(L599+(L599*10/100),0)</f>
        <v>2</v>
      </c>
      <c r="Q599" s="223" t="s">
        <v>186</v>
      </c>
      <c r="R599" s="14"/>
    </row>
    <row r="600" spans="1:18" ht="79.5" thickBot="1">
      <c r="A600" s="118"/>
      <c r="B600" s="119"/>
      <c r="C600" s="60"/>
      <c r="D600" s="32"/>
      <c r="E600" s="32"/>
      <c r="F600" s="32"/>
      <c r="G600" s="338" t="s">
        <v>69</v>
      </c>
      <c r="H600" s="338" t="s">
        <v>70</v>
      </c>
      <c r="I600" s="338" t="s">
        <v>163</v>
      </c>
      <c r="J600" s="338" t="s">
        <v>109</v>
      </c>
      <c r="K600" s="338" t="s">
        <v>64</v>
      </c>
      <c r="L600" s="339">
        <v>62</v>
      </c>
      <c r="M600" s="339">
        <v>62</v>
      </c>
      <c r="N600" s="314">
        <f>M600/L600*100</f>
        <v>100</v>
      </c>
      <c r="O600" s="172">
        <f t="shared" si="4"/>
        <v>56</v>
      </c>
      <c r="P600" s="173">
        <f t="shared" si="5"/>
        <v>68</v>
      </c>
      <c r="Q600" s="223" t="s">
        <v>186</v>
      </c>
      <c r="R600" s="14"/>
    </row>
    <row r="601" spans="1:18" ht="52.5">
      <c r="A601" s="115">
        <v>42</v>
      </c>
      <c r="B601" s="120" t="s">
        <v>112</v>
      </c>
      <c r="C601" s="55">
        <v>775</v>
      </c>
      <c r="D601" s="30">
        <v>68226760.52</v>
      </c>
      <c r="E601" s="28">
        <v>75199719.16</v>
      </c>
      <c r="F601" s="30">
        <v>72188751.13</v>
      </c>
      <c r="G601" s="163" t="s">
        <v>62</v>
      </c>
      <c r="H601" s="163" t="s">
        <v>63</v>
      </c>
      <c r="I601" s="163" t="s">
        <v>163</v>
      </c>
      <c r="J601" s="163" t="s">
        <v>109</v>
      </c>
      <c r="K601" s="163" t="s">
        <v>64</v>
      </c>
      <c r="L601" s="342">
        <v>541</v>
      </c>
      <c r="M601" s="342">
        <v>540</v>
      </c>
      <c r="N601" s="147">
        <f>M601/L601*100</f>
        <v>99.81515711645102</v>
      </c>
      <c r="O601" s="239">
        <f t="shared" si="4"/>
        <v>487</v>
      </c>
      <c r="P601" s="139">
        <f t="shared" si="5"/>
        <v>595</v>
      </c>
      <c r="Q601" s="143" t="s">
        <v>186</v>
      </c>
      <c r="R601" s="14"/>
    </row>
    <row r="602" spans="1:18" ht="52.5">
      <c r="A602" s="117"/>
      <c r="B602" s="116"/>
      <c r="C602" s="60"/>
      <c r="D602" s="30"/>
      <c r="E602" s="30"/>
      <c r="F602" s="30"/>
      <c r="G602" s="163" t="s">
        <v>62</v>
      </c>
      <c r="H602" s="163" t="s">
        <v>63</v>
      </c>
      <c r="I602" s="163" t="s">
        <v>163</v>
      </c>
      <c r="J602" s="163" t="s">
        <v>66</v>
      </c>
      <c r="K602" s="163" t="s">
        <v>64</v>
      </c>
      <c r="L602" s="337">
        <v>1</v>
      </c>
      <c r="M602" s="337">
        <v>1</v>
      </c>
      <c r="N602" s="158">
        <f>M602/L602*100</f>
        <v>100</v>
      </c>
      <c r="O602" s="221">
        <f t="shared" si="4"/>
        <v>1</v>
      </c>
      <c r="P602" s="222">
        <f t="shared" si="5"/>
        <v>1</v>
      </c>
      <c r="Q602" s="223" t="s">
        <v>186</v>
      </c>
      <c r="R602" s="14"/>
    </row>
    <row r="603" spans="1:18" ht="26.25">
      <c r="A603" s="117"/>
      <c r="B603" s="116"/>
      <c r="C603" s="60"/>
      <c r="D603" s="30"/>
      <c r="E603" s="30"/>
      <c r="F603" s="30"/>
      <c r="G603" s="163" t="s">
        <v>62</v>
      </c>
      <c r="H603" s="302" t="s">
        <v>63</v>
      </c>
      <c r="I603" s="302" t="s">
        <v>67</v>
      </c>
      <c r="J603" s="302" t="s">
        <v>109</v>
      </c>
      <c r="K603" s="163" t="s">
        <v>64</v>
      </c>
      <c r="L603" s="337">
        <v>1</v>
      </c>
      <c r="M603" s="337">
        <v>1</v>
      </c>
      <c r="N603" s="158">
        <f>M603/L603*100</f>
        <v>100</v>
      </c>
      <c r="O603" s="221">
        <f t="shared" si="4"/>
        <v>1</v>
      </c>
      <c r="P603" s="222">
        <f t="shared" si="5"/>
        <v>1</v>
      </c>
      <c r="Q603" s="223" t="s">
        <v>186</v>
      </c>
      <c r="R603" s="14"/>
    </row>
    <row r="604" spans="1:18" ht="52.5">
      <c r="A604" s="117"/>
      <c r="B604" s="116"/>
      <c r="C604" s="60"/>
      <c r="D604" s="30"/>
      <c r="E604" s="30"/>
      <c r="F604" s="30"/>
      <c r="G604" s="302" t="s">
        <v>68</v>
      </c>
      <c r="H604" s="302" t="s">
        <v>63</v>
      </c>
      <c r="I604" s="163" t="s">
        <v>163</v>
      </c>
      <c r="J604" s="302" t="s">
        <v>109</v>
      </c>
      <c r="K604" s="163" t="s">
        <v>64</v>
      </c>
      <c r="L604" s="337">
        <v>536</v>
      </c>
      <c r="M604" s="337">
        <v>536</v>
      </c>
      <c r="N604" s="158">
        <f>M604/L604*100</f>
        <v>100</v>
      </c>
      <c r="O604" s="221">
        <f t="shared" si="4"/>
        <v>482</v>
      </c>
      <c r="P604" s="222">
        <f t="shared" si="5"/>
        <v>590</v>
      </c>
      <c r="Q604" s="223" t="s">
        <v>186</v>
      </c>
      <c r="R604" s="14"/>
    </row>
    <row r="605" spans="1:18" ht="52.5">
      <c r="A605" s="117"/>
      <c r="B605" s="116"/>
      <c r="C605" s="60"/>
      <c r="D605" s="30"/>
      <c r="E605" s="30"/>
      <c r="F605" s="30"/>
      <c r="G605" s="302" t="s">
        <v>68</v>
      </c>
      <c r="H605" s="302" t="s">
        <v>63</v>
      </c>
      <c r="I605" s="163" t="s">
        <v>163</v>
      </c>
      <c r="J605" s="302" t="s">
        <v>66</v>
      </c>
      <c r="K605" s="163" t="s">
        <v>64</v>
      </c>
      <c r="L605" s="337">
        <v>2</v>
      </c>
      <c r="M605" s="337">
        <v>2</v>
      </c>
      <c r="N605" s="158">
        <f>M605/L605*100</f>
        <v>100</v>
      </c>
      <c r="O605" s="221">
        <f t="shared" si="4"/>
        <v>2</v>
      </c>
      <c r="P605" s="222">
        <f t="shared" si="5"/>
        <v>2</v>
      </c>
      <c r="Q605" s="223" t="s">
        <v>186</v>
      </c>
      <c r="R605" s="14"/>
    </row>
    <row r="606" spans="1:18" ht="26.25">
      <c r="A606" s="117"/>
      <c r="B606" s="116"/>
      <c r="C606" s="60"/>
      <c r="D606" s="30"/>
      <c r="E606" s="30"/>
      <c r="F606" s="30"/>
      <c r="G606" s="302" t="s">
        <v>68</v>
      </c>
      <c r="H606" s="302" t="s">
        <v>63</v>
      </c>
      <c r="I606" s="302" t="s">
        <v>65</v>
      </c>
      <c r="J606" s="302" t="s">
        <v>109</v>
      </c>
      <c r="K606" s="163" t="s">
        <v>64</v>
      </c>
      <c r="L606" s="337">
        <v>1</v>
      </c>
      <c r="M606" s="337">
        <v>1</v>
      </c>
      <c r="N606" s="158">
        <f>M606/L606*100</f>
        <v>100</v>
      </c>
      <c r="O606" s="221">
        <f t="shared" si="4"/>
        <v>1</v>
      </c>
      <c r="P606" s="222">
        <f t="shared" si="5"/>
        <v>1</v>
      </c>
      <c r="Q606" s="223" t="s">
        <v>186</v>
      </c>
      <c r="R606" s="14"/>
    </row>
    <row r="607" spans="1:18" ht="52.5">
      <c r="A607" s="117"/>
      <c r="B607" s="116"/>
      <c r="C607" s="60"/>
      <c r="D607" s="30"/>
      <c r="E607" s="30"/>
      <c r="F607" s="30"/>
      <c r="G607" s="302" t="s">
        <v>68</v>
      </c>
      <c r="H607" s="302" t="s">
        <v>107</v>
      </c>
      <c r="I607" s="302" t="s">
        <v>65</v>
      </c>
      <c r="J607" s="302" t="s">
        <v>66</v>
      </c>
      <c r="K607" s="163" t="s">
        <v>64</v>
      </c>
      <c r="L607" s="337">
        <v>1</v>
      </c>
      <c r="M607" s="337">
        <v>1</v>
      </c>
      <c r="N607" s="158">
        <f>M607/L607*100</f>
        <v>100</v>
      </c>
      <c r="O607" s="221">
        <f t="shared" si="4"/>
        <v>1</v>
      </c>
      <c r="P607" s="222">
        <f t="shared" si="5"/>
        <v>1</v>
      </c>
      <c r="Q607" s="223" t="s">
        <v>186</v>
      </c>
      <c r="R607" s="14"/>
    </row>
    <row r="608" spans="1:18" ht="26.25">
      <c r="A608" s="117"/>
      <c r="B608" s="116"/>
      <c r="C608" s="60"/>
      <c r="D608" s="30"/>
      <c r="E608" s="30"/>
      <c r="F608" s="30"/>
      <c r="G608" s="302" t="s">
        <v>68</v>
      </c>
      <c r="H608" s="302" t="s">
        <v>63</v>
      </c>
      <c r="I608" s="302" t="s">
        <v>67</v>
      </c>
      <c r="J608" s="302" t="s">
        <v>109</v>
      </c>
      <c r="K608" s="163" t="s">
        <v>64</v>
      </c>
      <c r="L608" s="337">
        <v>3</v>
      </c>
      <c r="M608" s="337">
        <v>3</v>
      </c>
      <c r="N608" s="158">
        <f>M608/L608*100</f>
        <v>100</v>
      </c>
      <c r="O608" s="221">
        <f t="shared" si="4"/>
        <v>3</v>
      </c>
      <c r="P608" s="222">
        <f t="shared" si="5"/>
        <v>3</v>
      </c>
      <c r="Q608" s="223" t="s">
        <v>186</v>
      </c>
      <c r="R608" s="14"/>
    </row>
    <row r="609" spans="1:18" ht="78.75">
      <c r="A609" s="117"/>
      <c r="B609" s="116"/>
      <c r="C609" s="60"/>
      <c r="D609" s="30"/>
      <c r="E609" s="30"/>
      <c r="F609" s="30"/>
      <c r="G609" s="302" t="s">
        <v>69</v>
      </c>
      <c r="H609" s="302" t="s">
        <v>70</v>
      </c>
      <c r="I609" s="163" t="s">
        <v>163</v>
      </c>
      <c r="J609" s="302" t="s">
        <v>109</v>
      </c>
      <c r="K609" s="163" t="s">
        <v>64</v>
      </c>
      <c r="L609" s="337">
        <v>100</v>
      </c>
      <c r="M609" s="337">
        <v>100</v>
      </c>
      <c r="N609" s="158">
        <f>M609/L609*100</f>
        <v>100</v>
      </c>
      <c r="O609" s="221">
        <f t="shared" si="4"/>
        <v>90</v>
      </c>
      <c r="P609" s="222">
        <f t="shared" si="5"/>
        <v>110</v>
      </c>
      <c r="Q609" s="223" t="s">
        <v>186</v>
      </c>
      <c r="R609" s="14"/>
    </row>
    <row r="610" spans="1:18" ht="79.5" thickBot="1">
      <c r="A610" s="118"/>
      <c r="B610" s="119"/>
      <c r="C610" s="60"/>
      <c r="D610" s="32"/>
      <c r="E610" s="32"/>
      <c r="F610" s="32"/>
      <c r="G610" s="338" t="s">
        <v>69</v>
      </c>
      <c r="H610" s="338" t="s">
        <v>70</v>
      </c>
      <c r="I610" s="338" t="s">
        <v>67</v>
      </c>
      <c r="J610" s="338" t="s">
        <v>109</v>
      </c>
      <c r="K610" s="249" t="s">
        <v>64</v>
      </c>
      <c r="L610" s="339">
        <v>1</v>
      </c>
      <c r="M610" s="339">
        <v>1</v>
      </c>
      <c r="N610" s="174">
        <f>M610/L610*100</f>
        <v>100</v>
      </c>
      <c r="O610" s="257">
        <f>ROUND(L610-(L610*10/100),0)</f>
        <v>1</v>
      </c>
      <c r="P610" s="258">
        <f>ROUND(L610+(L610*10/100),0)</f>
        <v>1</v>
      </c>
      <c r="Q610" s="223" t="s">
        <v>186</v>
      </c>
      <c r="R610" s="14"/>
    </row>
    <row r="611" spans="1:18" ht="52.5">
      <c r="A611" s="115">
        <v>43</v>
      </c>
      <c r="B611" s="121" t="s">
        <v>113</v>
      </c>
      <c r="C611" s="61"/>
      <c r="D611" s="30">
        <v>31456213.43</v>
      </c>
      <c r="E611" s="28">
        <v>37069067.22</v>
      </c>
      <c r="F611" s="30">
        <v>34503890.41</v>
      </c>
      <c r="G611" s="163" t="s">
        <v>62</v>
      </c>
      <c r="H611" s="163" t="s">
        <v>63</v>
      </c>
      <c r="I611" s="163" t="s">
        <v>164</v>
      </c>
      <c r="J611" s="163" t="s">
        <v>109</v>
      </c>
      <c r="K611" s="163" t="s">
        <v>64</v>
      </c>
      <c r="L611" s="342">
        <v>248</v>
      </c>
      <c r="M611" s="342">
        <v>248</v>
      </c>
      <c r="N611" s="177">
        <f>M611/L611*100</f>
        <v>100</v>
      </c>
      <c r="O611" s="218">
        <f t="shared" si="4"/>
        <v>223</v>
      </c>
      <c r="P611" s="219">
        <f t="shared" si="5"/>
        <v>273</v>
      </c>
      <c r="Q611" s="143" t="s">
        <v>186</v>
      </c>
      <c r="R611" s="14"/>
    </row>
    <row r="612" spans="1:18" ht="26.25">
      <c r="A612" s="117"/>
      <c r="B612" s="122"/>
      <c r="C612" s="62"/>
      <c r="D612" s="30"/>
      <c r="E612" s="30"/>
      <c r="F612" s="30"/>
      <c r="G612" s="163" t="s">
        <v>62</v>
      </c>
      <c r="H612" s="148" t="s">
        <v>107</v>
      </c>
      <c r="I612" s="148" t="s">
        <v>65</v>
      </c>
      <c r="J612" s="148" t="s">
        <v>109</v>
      </c>
      <c r="K612" s="163" t="s">
        <v>64</v>
      </c>
      <c r="L612" s="343">
        <v>15</v>
      </c>
      <c r="M612" s="343">
        <v>15</v>
      </c>
      <c r="N612" s="181">
        <f>M612/L612*100</f>
        <v>100</v>
      </c>
      <c r="O612" s="221">
        <f aca="true" t="shared" si="6" ref="O612:O673">ROUND(L612-(L612*10/100),0)</f>
        <v>14</v>
      </c>
      <c r="P612" s="222">
        <f aca="true" t="shared" si="7" ref="P612:P673">ROUND(L612+(L612*10/100),0)</f>
        <v>17</v>
      </c>
      <c r="Q612" s="223" t="s">
        <v>186</v>
      </c>
      <c r="R612" s="14"/>
    </row>
    <row r="613" spans="1:18" ht="26.25">
      <c r="A613" s="117"/>
      <c r="B613" s="122"/>
      <c r="C613" s="62"/>
      <c r="D613" s="30"/>
      <c r="E613" s="30"/>
      <c r="F613" s="30"/>
      <c r="G613" s="163" t="s">
        <v>62</v>
      </c>
      <c r="H613" s="148" t="s">
        <v>107</v>
      </c>
      <c r="I613" s="148" t="s">
        <v>67</v>
      </c>
      <c r="J613" s="148" t="s">
        <v>109</v>
      </c>
      <c r="K613" s="148" t="s">
        <v>64</v>
      </c>
      <c r="L613" s="343">
        <v>2</v>
      </c>
      <c r="M613" s="343">
        <v>2</v>
      </c>
      <c r="N613" s="181">
        <f>M613/L613*100</f>
        <v>100</v>
      </c>
      <c r="O613" s="221">
        <f t="shared" si="6"/>
        <v>2</v>
      </c>
      <c r="P613" s="222">
        <f t="shared" si="7"/>
        <v>2</v>
      </c>
      <c r="Q613" s="223" t="s">
        <v>186</v>
      </c>
      <c r="R613" s="14"/>
    </row>
    <row r="614" spans="1:18" ht="26.25">
      <c r="A614" s="117"/>
      <c r="B614" s="122"/>
      <c r="C614" s="62"/>
      <c r="D614" s="30"/>
      <c r="E614" s="30"/>
      <c r="F614" s="30"/>
      <c r="G614" s="163" t="s">
        <v>62</v>
      </c>
      <c r="H614" s="148" t="s">
        <v>107</v>
      </c>
      <c r="I614" s="148" t="s">
        <v>67</v>
      </c>
      <c r="J614" s="148" t="s">
        <v>109</v>
      </c>
      <c r="K614" s="148" t="s">
        <v>64</v>
      </c>
      <c r="L614" s="343">
        <v>1</v>
      </c>
      <c r="M614" s="343">
        <v>1</v>
      </c>
      <c r="N614" s="181">
        <f>M614/L614*100</f>
        <v>100</v>
      </c>
      <c r="O614" s="221">
        <f>ROUND(L614-(L614*10/100),0)</f>
        <v>1</v>
      </c>
      <c r="P614" s="222">
        <f>ROUND(L614+(L614*10/100),0)</f>
        <v>1</v>
      </c>
      <c r="Q614" s="223" t="s">
        <v>186</v>
      </c>
      <c r="R614" s="14"/>
    </row>
    <row r="615" spans="1:18" ht="52.5">
      <c r="A615" s="117"/>
      <c r="B615" s="122"/>
      <c r="C615" s="62"/>
      <c r="D615" s="30"/>
      <c r="E615" s="30"/>
      <c r="F615" s="30"/>
      <c r="G615" s="148" t="s">
        <v>68</v>
      </c>
      <c r="H615" s="163" t="s">
        <v>63</v>
      </c>
      <c r="I615" s="163" t="s">
        <v>164</v>
      </c>
      <c r="J615" s="148" t="s">
        <v>66</v>
      </c>
      <c r="K615" s="148" t="s">
        <v>64</v>
      </c>
      <c r="L615" s="343">
        <v>219</v>
      </c>
      <c r="M615" s="343">
        <v>219</v>
      </c>
      <c r="N615" s="181">
        <f>M615/L615*100</f>
        <v>100</v>
      </c>
      <c r="O615" s="221">
        <f t="shared" si="6"/>
        <v>197</v>
      </c>
      <c r="P615" s="222">
        <f t="shared" si="7"/>
        <v>241</v>
      </c>
      <c r="Q615" s="223" t="s">
        <v>186</v>
      </c>
      <c r="R615" s="14"/>
    </row>
    <row r="616" spans="1:18" ht="26.25">
      <c r="A616" s="117"/>
      <c r="B616" s="122"/>
      <c r="C616" s="62"/>
      <c r="D616" s="30"/>
      <c r="E616" s="30"/>
      <c r="F616" s="30"/>
      <c r="G616" s="148" t="s">
        <v>68</v>
      </c>
      <c r="H616" s="148" t="s">
        <v>107</v>
      </c>
      <c r="I616" s="148" t="s">
        <v>65</v>
      </c>
      <c r="J616" s="148" t="s">
        <v>109</v>
      </c>
      <c r="K616" s="148" t="s">
        <v>64</v>
      </c>
      <c r="L616" s="343">
        <v>7</v>
      </c>
      <c r="M616" s="343">
        <v>7</v>
      </c>
      <c r="N616" s="181">
        <f>M616/L616*100</f>
        <v>100</v>
      </c>
      <c r="O616" s="221">
        <f t="shared" si="6"/>
        <v>6</v>
      </c>
      <c r="P616" s="222">
        <f t="shared" si="7"/>
        <v>8</v>
      </c>
      <c r="Q616" s="223" t="s">
        <v>186</v>
      </c>
      <c r="R616" s="14"/>
    </row>
    <row r="617" spans="1:18" ht="26.25">
      <c r="A617" s="117"/>
      <c r="B617" s="122"/>
      <c r="C617" s="62"/>
      <c r="D617" s="30"/>
      <c r="E617" s="30"/>
      <c r="F617" s="30"/>
      <c r="G617" s="148" t="s">
        <v>68</v>
      </c>
      <c r="H617" s="148" t="s">
        <v>63</v>
      </c>
      <c r="I617" s="148" t="s">
        <v>67</v>
      </c>
      <c r="J617" s="148" t="s">
        <v>109</v>
      </c>
      <c r="K617" s="163" t="s">
        <v>64</v>
      </c>
      <c r="L617" s="343">
        <v>1</v>
      </c>
      <c r="M617" s="343">
        <v>1</v>
      </c>
      <c r="N617" s="181">
        <f>M617/L617*100</f>
        <v>100</v>
      </c>
      <c r="O617" s="221">
        <f t="shared" si="6"/>
        <v>1</v>
      </c>
      <c r="P617" s="222">
        <f t="shared" si="7"/>
        <v>1</v>
      </c>
      <c r="Q617" s="223" t="s">
        <v>186</v>
      </c>
      <c r="R617" s="14"/>
    </row>
    <row r="618" spans="1:18" ht="52.5">
      <c r="A618" s="117"/>
      <c r="B618" s="122"/>
      <c r="C618" s="62"/>
      <c r="D618" s="30"/>
      <c r="E618" s="30"/>
      <c r="F618" s="30"/>
      <c r="G618" s="148" t="s">
        <v>68</v>
      </c>
      <c r="H618" s="148" t="s">
        <v>107</v>
      </c>
      <c r="I618" s="148" t="s">
        <v>67</v>
      </c>
      <c r="J618" s="148" t="s">
        <v>66</v>
      </c>
      <c r="K618" s="163" t="s">
        <v>64</v>
      </c>
      <c r="L618" s="343">
        <v>1</v>
      </c>
      <c r="M618" s="343">
        <v>1</v>
      </c>
      <c r="N618" s="181">
        <f>M618/L618*100</f>
        <v>100</v>
      </c>
      <c r="O618" s="221">
        <f>ROUND(L618-(L618*10/100),0)</f>
        <v>1</v>
      </c>
      <c r="P618" s="222">
        <f>ROUND(L618+(L618*10/100),0)</f>
        <v>1</v>
      </c>
      <c r="Q618" s="223" t="s">
        <v>186</v>
      </c>
      <c r="R618" s="14"/>
    </row>
    <row r="619" spans="1:18" ht="79.5" thickBot="1">
      <c r="A619" s="118"/>
      <c r="B619" s="123"/>
      <c r="C619" s="63"/>
      <c r="D619" s="32"/>
      <c r="E619" s="32"/>
      <c r="F619" s="32"/>
      <c r="G619" s="169" t="s">
        <v>69</v>
      </c>
      <c r="H619" s="169" t="s">
        <v>70</v>
      </c>
      <c r="I619" s="169" t="s">
        <v>164</v>
      </c>
      <c r="J619" s="169" t="s">
        <v>109</v>
      </c>
      <c r="K619" s="169" t="s">
        <v>64</v>
      </c>
      <c r="L619" s="344">
        <v>25</v>
      </c>
      <c r="M619" s="344">
        <v>25</v>
      </c>
      <c r="N619" s="174">
        <f>M619/L619*100</f>
        <v>100</v>
      </c>
      <c r="O619" s="172">
        <f t="shared" si="6"/>
        <v>23</v>
      </c>
      <c r="P619" s="229">
        <f t="shared" si="7"/>
        <v>28</v>
      </c>
      <c r="Q619" s="174" t="s">
        <v>186</v>
      </c>
      <c r="R619" s="14"/>
    </row>
    <row r="620" spans="1:18" ht="52.5">
      <c r="A620" s="124">
        <v>44</v>
      </c>
      <c r="B620" s="120" t="s">
        <v>114</v>
      </c>
      <c r="C620" s="55">
        <v>775</v>
      </c>
      <c r="D620" s="28">
        <v>79179147.85</v>
      </c>
      <c r="E620" s="28">
        <v>85977422.15</v>
      </c>
      <c r="F620" s="28">
        <v>82399514.38</v>
      </c>
      <c r="G620" s="163" t="s">
        <v>62</v>
      </c>
      <c r="H620" s="163" t="s">
        <v>63</v>
      </c>
      <c r="I620" s="163" t="s">
        <v>164</v>
      </c>
      <c r="J620" s="163" t="s">
        <v>109</v>
      </c>
      <c r="K620" s="163" t="s">
        <v>64</v>
      </c>
      <c r="L620" s="345">
        <v>537</v>
      </c>
      <c r="M620" s="345">
        <v>537</v>
      </c>
      <c r="N620" s="177">
        <f>M620/L620*100</f>
        <v>100</v>
      </c>
      <c r="O620" s="239">
        <f t="shared" si="6"/>
        <v>483</v>
      </c>
      <c r="P620" s="139">
        <f t="shared" si="7"/>
        <v>591</v>
      </c>
      <c r="Q620" s="147" t="s">
        <v>186</v>
      </c>
      <c r="R620" s="14"/>
    </row>
    <row r="621" spans="1:18" ht="26.25">
      <c r="A621" s="124"/>
      <c r="B621" s="116"/>
      <c r="C621" s="60"/>
      <c r="D621" s="30"/>
      <c r="E621" s="30"/>
      <c r="F621" s="30"/>
      <c r="G621" s="163" t="s">
        <v>62</v>
      </c>
      <c r="H621" s="148" t="s">
        <v>107</v>
      </c>
      <c r="I621" s="148" t="s">
        <v>65</v>
      </c>
      <c r="J621" s="148" t="s">
        <v>109</v>
      </c>
      <c r="K621" s="163" t="s">
        <v>64</v>
      </c>
      <c r="L621" s="343">
        <v>25</v>
      </c>
      <c r="M621" s="343">
        <v>25</v>
      </c>
      <c r="N621" s="181">
        <f>M621/L621*100</f>
        <v>100</v>
      </c>
      <c r="O621" s="221">
        <f t="shared" si="6"/>
        <v>23</v>
      </c>
      <c r="P621" s="222">
        <f t="shared" si="7"/>
        <v>28</v>
      </c>
      <c r="Q621" s="223" t="s">
        <v>186</v>
      </c>
      <c r="R621" s="14"/>
    </row>
    <row r="622" spans="1:18" ht="26.25">
      <c r="A622" s="124"/>
      <c r="B622" s="116"/>
      <c r="C622" s="60"/>
      <c r="D622" s="30"/>
      <c r="E622" s="30"/>
      <c r="F622" s="30"/>
      <c r="G622" s="163" t="s">
        <v>62</v>
      </c>
      <c r="H622" s="148" t="s">
        <v>63</v>
      </c>
      <c r="I622" s="148" t="s">
        <v>67</v>
      </c>
      <c r="J622" s="148" t="s">
        <v>109</v>
      </c>
      <c r="K622" s="163" t="s">
        <v>64</v>
      </c>
      <c r="L622" s="343">
        <v>6</v>
      </c>
      <c r="M622" s="343">
        <v>6</v>
      </c>
      <c r="N622" s="181">
        <f>M622/L622*100</f>
        <v>100</v>
      </c>
      <c r="O622" s="221">
        <f t="shared" si="6"/>
        <v>5</v>
      </c>
      <c r="P622" s="222">
        <f t="shared" si="7"/>
        <v>7</v>
      </c>
      <c r="Q622" s="223" t="s">
        <v>186</v>
      </c>
      <c r="R622" s="14"/>
    </row>
    <row r="623" spans="1:18" ht="26.25">
      <c r="A623" s="124"/>
      <c r="B623" s="116"/>
      <c r="C623" s="60"/>
      <c r="D623" s="30"/>
      <c r="E623" s="30"/>
      <c r="F623" s="30"/>
      <c r="G623" s="163" t="s">
        <v>62</v>
      </c>
      <c r="H623" s="148" t="s">
        <v>107</v>
      </c>
      <c r="I623" s="148" t="s">
        <v>67</v>
      </c>
      <c r="J623" s="148" t="s">
        <v>109</v>
      </c>
      <c r="K623" s="163" t="s">
        <v>64</v>
      </c>
      <c r="L623" s="343">
        <v>1</v>
      </c>
      <c r="M623" s="343">
        <v>1</v>
      </c>
      <c r="N623" s="181">
        <f>M623/L623*100</f>
        <v>100</v>
      </c>
      <c r="O623" s="221">
        <f t="shared" si="6"/>
        <v>1</v>
      </c>
      <c r="P623" s="222">
        <f t="shared" si="7"/>
        <v>1</v>
      </c>
      <c r="Q623" s="223" t="s">
        <v>186</v>
      </c>
      <c r="R623" s="14"/>
    </row>
    <row r="624" spans="1:18" ht="52.5">
      <c r="A624" s="124"/>
      <c r="B624" s="116"/>
      <c r="C624" s="60"/>
      <c r="D624" s="30"/>
      <c r="E624" s="30"/>
      <c r="F624" s="30"/>
      <c r="G624" s="163" t="s">
        <v>62</v>
      </c>
      <c r="H624" s="148" t="s">
        <v>107</v>
      </c>
      <c r="I624" s="148" t="s">
        <v>67</v>
      </c>
      <c r="J624" s="148" t="s">
        <v>66</v>
      </c>
      <c r="K624" s="163" t="s">
        <v>64</v>
      </c>
      <c r="L624" s="343">
        <v>2</v>
      </c>
      <c r="M624" s="343">
        <v>2</v>
      </c>
      <c r="N624" s="181">
        <f>M624/L624*100</f>
        <v>100</v>
      </c>
      <c r="O624" s="221">
        <f t="shared" si="6"/>
        <v>2</v>
      </c>
      <c r="P624" s="222">
        <f t="shared" si="7"/>
        <v>2</v>
      </c>
      <c r="Q624" s="223" t="s">
        <v>186</v>
      </c>
      <c r="R624" s="14"/>
    </row>
    <row r="625" spans="1:18" ht="52.5">
      <c r="A625" s="124"/>
      <c r="B625" s="116"/>
      <c r="C625" s="60"/>
      <c r="D625" s="30"/>
      <c r="E625" s="30"/>
      <c r="F625" s="30"/>
      <c r="G625" s="148" t="s">
        <v>68</v>
      </c>
      <c r="H625" s="148" t="s">
        <v>63</v>
      </c>
      <c r="I625" s="148" t="s">
        <v>164</v>
      </c>
      <c r="J625" s="148" t="s">
        <v>109</v>
      </c>
      <c r="K625" s="163" t="s">
        <v>64</v>
      </c>
      <c r="L625" s="343">
        <v>624</v>
      </c>
      <c r="M625" s="343">
        <v>624</v>
      </c>
      <c r="N625" s="181">
        <f>M625/L625*100</f>
        <v>100</v>
      </c>
      <c r="O625" s="221">
        <f t="shared" si="6"/>
        <v>562</v>
      </c>
      <c r="P625" s="222">
        <f t="shared" si="7"/>
        <v>686</v>
      </c>
      <c r="Q625" s="223" t="s">
        <v>186</v>
      </c>
      <c r="R625" s="14"/>
    </row>
    <row r="626" spans="1:18" ht="52.5">
      <c r="A626" s="124"/>
      <c r="B626" s="116"/>
      <c r="C626" s="60"/>
      <c r="D626" s="30"/>
      <c r="E626" s="30"/>
      <c r="F626" s="30"/>
      <c r="G626" s="148" t="s">
        <v>68</v>
      </c>
      <c r="H626" s="148" t="s">
        <v>63</v>
      </c>
      <c r="I626" s="148" t="s">
        <v>164</v>
      </c>
      <c r="J626" s="148" t="s">
        <v>66</v>
      </c>
      <c r="K626" s="163" t="s">
        <v>64</v>
      </c>
      <c r="L626" s="346">
        <v>3</v>
      </c>
      <c r="M626" s="346">
        <v>3</v>
      </c>
      <c r="N626" s="181">
        <f>M626/L626*100</f>
        <v>100</v>
      </c>
      <c r="O626" s="221">
        <f t="shared" si="6"/>
        <v>3</v>
      </c>
      <c r="P626" s="222">
        <f t="shared" si="7"/>
        <v>3</v>
      </c>
      <c r="Q626" s="223" t="s">
        <v>186</v>
      </c>
      <c r="R626" s="14"/>
    </row>
    <row r="627" spans="1:18" ht="26.25">
      <c r="A627" s="124"/>
      <c r="B627" s="116"/>
      <c r="C627" s="60"/>
      <c r="D627" s="30"/>
      <c r="E627" s="30"/>
      <c r="F627" s="30"/>
      <c r="G627" s="148" t="s">
        <v>68</v>
      </c>
      <c r="H627" s="148" t="s">
        <v>107</v>
      </c>
      <c r="I627" s="148" t="s">
        <v>65</v>
      </c>
      <c r="J627" s="148" t="s">
        <v>109</v>
      </c>
      <c r="K627" s="163" t="s">
        <v>64</v>
      </c>
      <c r="L627" s="346">
        <v>3</v>
      </c>
      <c r="M627" s="346">
        <v>3</v>
      </c>
      <c r="N627" s="181">
        <f>M627/L627*100</f>
        <v>100</v>
      </c>
      <c r="O627" s="221">
        <f t="shared" si="6"/>
        <v>3</v>
      </c>
      <c r="P627" s="222">
        <f t="shared" si="7"/>
        <v>3</v>
      </c>
      <c r="Q627" s="223" t="s">
        <v>186</v>
      </c>
      <c r="R627" s="14"/>
    </row>
    <row r="628" spans="1:18" ht="26.25" customHeight="1">
      <c r="A628" s="124"/>
      <c r="B628" s="116"/>
      <c r="C628" s="60"/>
      <c r="D628" s="30"/>
      <c r="E628" s="30"/>
      <c r="F628" s="30"/>
      <c r="G628" s="148" t="s">
        <v>68</v>
      </c>
      <c r="H628" s="148" t="s">
        <v>63</v>
      </c>
      <c r="I628" s="148" t="s">
        <v>67</v>
      </c>
      <c r="J628" s="148" t="s">
        <v>109</v>
      </c>
      <c r="K628" s="163" t="s">
        <v>64</v>
      </c>
      <c r="L628" s="346">
        <v>5</v>
      </c>
      <c r="M628" s="346">
        <v>5</v>
      </c>
      <c r="N628" s="181">
        <f>M628/L628*100</f>
        <v>100</v>
      </c>
      <c r="O628" s="221">
        <f t="shared" si="6"/>
        <v>5</v>
      </c>
      <c r="P628" s="222">
        <f t="shared" si="7"/>
        <v>6</v>
      </c>
      <c r="Q628" s="223" t="s">
        <v>186</v>
      </c>
      <c r="R628" s="14"/>
    </row>
    <row r="629" spans="1:18" ht="26.25" customHeight="1">
      <c r="A629" s="124"/>
      <c r="B629" s="116"/>
      <c r="C629" s="60"/>
      <c r="D629" s="30"/>
      <c r="E629" s="30"/>
      <c r="F629" s="30"/>
      <c r="G629" s="148" t="s">
        <v>68</v>
      </c>
      <c r="H629" s="148" t="s">
        <v>63</v>
      </c>
      <c r="I629" s="148" t="s">
        <v>67</v>
      </c>
      <c r="J629" s="148" t="s">
        <v>66</v>
      </c>
      <c r="K629" s="163" t="s">
        <v>64</v>
      </c>
      <c r="L629" s="346">
        <v>1</v>
      </c>
      <c r="M629" s="346">
        <v>1</v>
      </c>
      <c r="N629" s="181">
        <f>M629/L629*100</f>
        <v>100</v>
      </c>
      <c r="O629" s="221">
        <f t="shared" si="6"/>
        <v>1</v>
      </c>
      <c r="P629" s="222">
        <f t="shared" si="7"/>
        <v>1</v>
      </c>
      <c r="Q629" s="223" t="s">
        <v>186</v>
      </c>
      <c r="R629" s="14"/>
    </row>
    <row r="630" spans="1:18" ht="26.25" customHeight="1">
      <c r="A630" s="124"/>
      <c r="B630" s="116"/>
      <c r="C630" s="60"/>
      <c r="D630" s="30"/>
      <c r="E630" s="30"/>
      <c r="F630" s="30"/>
      <c r="G630" s="148" t="s">
        <v>68</v>
      </c>
      <c r="H630" s="148" t="s">
        <v>107</v>
      </c>
      <c r="I630" s="148" t="s">
        <v>67</v>
      </c>
      <c r="J630" s="148" t="s">
        <v>66</v>
      </c>
      <c r="K630" s="163" t="s">
        <v>64</v>
      </c>
      <c r="L630" s="346">
        <v>2</v>
      </c>
      <c r="M630" s="346">
        <v>2</v>
      </c>
      <c r="N630" s="181">
        <f>M630/L630*100</f>
        <v>100</v>
      </c>
      <c r="O630" s="221">
        <f>ROUND(L630-(L630*10/100),0)</f>
        <v>2</v>
      </c>
      <c r="P630" s="222">
        <f>ROUND(L630+(L630*10/100),0)</f>
        <v>2</v>
      </c>
      <c r="Q630" s="223" t="s">
        <v>186</v>
      </c>
      <c r="R630" s="14"/>
    </row>
    <row r="631" spans="1:18" ht="51.75" customHeight="1" thickBot="1">
      <c r="A631" s="124"/>
      <c r="B631" s="119"/>
      <c r="C631" s="60"/>
      <c r="D631" s="47"/>
      <c r="E631" s="47"/>
      <c r="F631" s="47"/>
      <c r="G631" s="148" t="s">
        <v>69</v>
      </c>
      <c r="H631" s="148" t="s">
        <v>70</v>
      </c>
      <c r="I631" s="148" t="s">
        <v>164</v>
      </c>
      <c r="J631" s="148" t="s">
        <v>109</v>
      </c>
      <c r="K631" s="163" t="s">
        <v>64</v>
      </c>
      <c r="L631" s="343">
        <v>37</v>
      </c>
      <c r="M631" s="343">
        <v>37</v>
      </c>
      <c r="N631" s="174">
        <f>M631/L631*100</f>
        <v>100</v>
      </c>
      <c r="O631" s="221">
        <f t="shared" si="6"/>
        <v>33</v>
      </c>
      <c r="P631" s="222">
        <f t="shared" si="7"/>
        <v>41</v>
      </c>
      <c r="Q631" s="223" t="s">
        <v>186</v>
      </c>
      <c r="R631" s="14"/>
    </row>
    <row r="632" spans="1:18" ht="52.5">
      <c r="A632" s="115">
        <v>45</v>
      </c>
      <c r="B632" s="120" t="s">
        <v>165</v>
      </c>
      <c r="C632" s="55">
        <v>775</v>
      </c>
      <c r="D632" s="48">
        <v>53658745.52</v>
      </c>
      <c r="E632" s="48">
        <v>61214645.02</v>
      </c>
      <c r="F632" s="48">
        <v>57236760.6</v>
      </c>
      <c r="G632" s="253" t="s">
        <v>62</v>
      </c>
      <c r="H632" s="253" t="s">
        <v>63</v>
      </c>
      <c r="I632" s="253" t="s">
        <v>163</v>
      </c>
      <c r="J632" s="253" t="s">
        <v>109</v>
      </c>
      <c r="K632" s="253" t="s">
        <v>64</v>
      </c>
      <c r="L632" s="347">
        <v>399</v>
      </c>
      <c r="M632" s="347">
        <v>399</v>
      </c>
      <c r="N632" s="177">
        <f>M632/L632*100</f>
        <v>100</v>
      </c>
      <c r="O632" s="218">
        <f t="shared" si="6"/>
        <v>359</v>
      </c>
      <c r="P632" s="219">
        <f t="shared" si="7"/>
        <v>439</v>
      </c>
      <c r="Q632" s="143" t="s">
        <v>186</v>
      </c>
      <c r="R632" s="14"/>
    </row>
    <row r="633" spans="1:18" ht="26.25">
      <c r="A633" s="117"/>
      <c r="B633" s="116"/>
      <c r="C633" s="60"/>
      <c r="D633" s="30"/>
      <c r="E633" s="30"/>
      <c r="F633" s="30"/>
      <c r="G633" s="163" t="s">
        <v>62</v>
      </c>
      <c r="H633" s="148" t="s">
        <v>107</v>
      </c>
      <c r="I633" s="148" t="s">
        <v>65</v>
      </c>
      <c r="J633" s="148" t="s">
        <v>109</v>
      </c>
      <c r="K633" s="163" t="s">
        <v>64</v>
      </c>
      <c r="L633" s="343">
        <v>24</v>
      </c>
      <c r="M633" s="343">
        <v>24</v>
      </c>
      <c r="N633" s="181">
        <f>M633/L633*100</f>
        <v>100</v>
      </c>
      <c r="O633" s="221">
        <f t="shared" si="6"/>
        <v>22</v>
      </c>
      <c r="P633" s="222">
        <f t="shared" si="7"/>
        <v>26</v>
      </c>
      <c r="Q633" s="223" t="s">
        <v>186</v>
      </c>
      <c r="R633" s="14"/>
    </row>
    <row r="634" spans="1:18" ht="26.25">
      <c r="A634" s="117"/>
      <c r="B634" s="116"/>
      <c r="C634" s="60"/>
      <c r="D634" s="30"/>
      <c r="E634" s="30"/>
      <c r="F634" s="30"/>
      <c r="G634" s="163" t="s">
        <v>62</v>
      </c>
      <c r="H634" s="148" t="s">
        <v>63</v>
      </c>
      <c r="I634" s="148" t="s">
        <v>67</v>
      </c>
      <c r="J634" s="148" t="s">
        <v>109</v>
      </c>
      <c r="K634" s="163" t="s">
        <v>64</v>
      </c>
      <c r="L634" s="343">
        <v>1</v>
      </c>
      <c r="M634" s="343">
        <v>1</v>
      </c>
      <c r="N634" s="181">
        <f>M634/L634*100</f>
        <v>100</v>
      </c>
      <c r="O634" s="221">
        <f t="shared" si="6"/>
        <v>1</v>
      </c>
      <c r="P634" s="222">
        <f t="shared" si="7"/>
        <v>1</v>
      </c>
      <c r="Q634" s="223" t="s">
        <v>186</v>
      </c>
      <c r="R634" s="14"/>
    </row>
    <row r="635" spans="1:18" ht="52.5">
      <c r="A635" s="117"/>
      <c r="B635" s="116"/>
      <c r="C635" s="60"/>
      <c r="D635" s="30"/>
      <c r="E635" s="30"/>
      <c r="F635" s="30"/>
      <c r="G635" s="163" t="s">
        <v>62</v>
      </c>
      <c r="H635" s="148" t="s">
        <v>107</v>
      </c>
      <c r="I635" s="148" t="s">
        <v>67</v>
      </c>
      <c r="J635" s="148" t="s">
        <v>66</v>
      </c>
      <c r="K635" s="163" t="s">
        <v>64</v>
      </c>
      <c r="L635" s="343">
        <v>3</v>
      </c>
      <c r="M635" s="343">
        <v>3</v>
      </c>
      <c r="N635" s="181">
        <f>M635/L635*100</f>
        <v>100</v>
      </c>
      <c r="O635" s="221">
        <f>ROUND(L635-(L635*10/100),0)</f>
        <v>3</v>
      </c>
      <c r="P635" s="222">
        <f>ROUND(L635+(L635*10/100),0)</f>
        <v>3</v>
      </c>
      <c r="Q635" s="223" t="s">
        <v>186</v>
      </c>
      <c r="R635" s="14"/>
    </row>
    <row r="636" spans="1:18" ht="41.25" customHeight="1">
      <c r="A636" s="117"/>
      <c r="B636" s="116"/>
      <c r="C636" s="60"/>
      <c r="D636" s="30"/>
      <c r="E636" s="30"/>
      <c r="F636" s="30"/>
      <c r="G636" s="148" t="s">
        <v>68</v>
      </c>
      <c r="H636" s="148" t="s">
        <v>63</v>
      </c>
      <c r="I636" s="148" t="s">
        <v>163</v>
      </c>
      <c r="J636" s="148" t="s">
        <v>109</v>
      </c>
      <c r="K636" s="163" t="s">
        <v>64</v>
      </c>
      <c r="L636" s="343">
        <v>442</v>
      </c>
      <c r="M636" s="343">
        <v>442</v>
      </c>
      <c r="N636" s="181">
        <f>M636/L636*100</f>
        <v>100</v>
      </c>
      <c r="O636" s="221">
        <f t="shared" si="6"/>
        <v>398</v>
      </c>
      <c r="P636" s="222">
        <f t="shared" si="7"/>
        <v>486</v>
      </c>
      <c r="Q636" s="223" t="s">
        <v>186</v>
      </c>
      <c r="R636" s="14"/>
    </row>
    <row r="637" spans="1:18" ht="41.25" customHeight="1">
      <c r="A637" s="117"/>
      <c r="B637" s="116"/>
      <c r="C637" s="60"/>
      <c r="D637" s="30"/>
      <c r="E637" s="30"/>
      <c r="F637" s="30"/>
      <c r="G637" s="148" t="s">
        <v>68</v>
      </c>
      <c r="H637" s="148" t="s">
        <v>107</v>
      </c>
      <c r="I637" s="148" t="s">
        <v>65</v>
      </c>
      <c r="J637" s="148" t="s">
        <v>109</v>
      </c>
      <c r="K637" s="163" t="s">
        <v>64</v>
      </c>
      <c r="L637" s="343">
        <v>17</v>
      </c>
      <c r="M637" s="343">
        <v>17</v>
      </c>
      <c r="N637" s="181">
        <f>M637/L637*100</f>
        <v>100</v>
      </c>
      <c r="O637" s="221">
        <f t="shared" si="6"/>
        <v>15</v>
      </c>
      <c r="P637" s="222">
        <f t="shared" si="7"/>
        <v>19</v>
      </c>
      <c r="Q637" s="223" t="s">
        <v>186</v>
      </c>
      <c r="R637" s="14"/>
    </row>
    <row r="638" spans="1:18" ht="41.25" customHeight="1">
      <c r="A638" s="117"/>
      <c r="B638" s="116"/>
      <c r="C638" s="60"/>
      <c r="D638" s="30"/>
      <c r="E638" s="30"/>
      <c r="F638" s="30"/>
      <c r="G638" s="148" t="s">
        <v>68</v>
      </c>
      <c r="H638" s="148" t="s">
        <v>107</v>
      </c>
      <c r="I638" s="148" t="s">
        <v>65</v>
      </c>
      <c r="J638" s="148" t="s">
        <v>66</v>
      </c>
      <c r="K638" s="163" t="s">
        <v>64</v>
      </c>
      <c r="L638" s="343">
        <v>1</v>
      </c>
      <c r="M638" s="343">
        <v>1</v>
      </c>
      <c r="N638" s="181">
        <f>M638/L638*100</f>
        <v>100</v>
      </c>
      <c r="O638" s="221">
        <f>ROUND(L638-(L638*10/100),0)</f>
        <v>1</v>
      </c>
      <c r="P638" s="222">
        <f>ROUND(L638+(L638*10/100),0)</f>
        <v>1</v>
      </c>
      <c r="Q638" s="223" t="s">
        <v>186</v>
      </c>
      <c r="R638" s="14"/>
    </row>
    <row r="639" spans="1:18" ht="41.25" customHeight="1">
      <c r="A639" s="117"/>
      <c r="B639" s="116"/>
      <c r="C639" s="60"/>
      <c r="D639" s="30"/>
      <c r="E639" s="30"/>
      <c r="F639" s="30"/>
      <c r="G639" s="148" t="s">
        <v>68</v>
      </c>
      <c r="H639" s="148" t="s">
        <v>63</v>
      </c>
      <c r="I639" s="148" t="s">
        <v>67</v>
      </c>
      <c r="J639" s="148" t="s">
        <v>109</v>
      </c>
      <c r="K639" s="163" t="s">
        <v>64</v>
      </c>
      <c r="L639" s="343">
        <v>1</v>
      </c>
      <c r="M639" s="343">
        <v>1</v>
      </c>
      <c r="N639" s="181">
        <f>M639/L639*100</f>
        <v>100</v>
      </c>
      <c r="O639" s="221">
        <f t="shared" si="6"/>
        <v>1</v>
      </c>
      <c r="P639" s="222">
        <f t="shared" si="7"/>
        <v>1</v>
      </c>
      <c r="Q639" s="223" t="s">
        <v>186</v>
      </c>
      <c r="R639" s="14"/>
    </row>
    <row r="640" spans="1:18" ht="41.25" customHeight="1">
      <c r="A640" s="117"/>
      <c r="B640" s="116"/>
      <c r="C640" s="60"/>
      <c r="D640" s="30"/>
      <c r="E640" s="30"/>
      <c r="F640" s="30"/>
      <c r="G640" s="148" t="s">
        <v>68</v>
      </c>
      <c r="H640" s="148" t="s">
        <v>107</v>
      </c>
      <c r="I640" s="148" t="s">
        <v>67</v>
      </c>
      <c r="J640" s="148" t="s">
        <v>66</v>
      </c>
      <c r="K640" s="163" t="s">
        <v>64</v>
      </c>
      <c r="L640" s="343">
        <v>2</v>
      </c>
      <c r="M640" s="343">
        <v>2</v>
      </c>
      <c r="N640" s="181">
        <f>M640/L640*100</f>
        <v>100</v>
      </c>
      <c r="O640" s="221">
        <f t="shared" si="6"/>
        <v>2</v>
      </c>
      <c r="P640" s="222">
        <f t="shared" si="7"/>
        <v>2</v>
      </c>
      <c r="Q640" s="223" t="s">
        <v>186</v>
      </c>
      <c r="R640" s="14"/>
    </row>
    <row r="641" spans="1:18" ht="41.25" customHeight="1" thickBot="1">
      <c r="A641" s="118"/>
      <c r="B641" s="119"/>
      <c r="C641" s="60"/>
      <c r="D641" s="32"/>
      <c r="E641" s="32"/>
      <c r="F641" s="32"/>
      <c r="G641" s="148" t="s">
        <v>69</v>
      </c>
      <c r="H641" s="148" t="s">
        <v>70</v>
      </c>
      <c r="I641" s="169" t="s">
        <v>164</v>
      </c>
      <c r="J641" s="148" t="s">
        <v>109</v>
      </c>
      <c r="K641" s="163" t="s">
        <v>64</v>
      </c>
      <c r="L641" s="343">
        <v>28</v>
      </c>
      <c r="M641" s="343">
        <v>28</v>
      </c>
      <c r="N641" s="174">
        <f>M641/L641*100</f>
        <v>100</v>
      </c>
      <c r="O641" s="221">
        <f t="shared" si="6"/>
        <v>25</v>
      </c>
      <c r="P641" s="222">
        <f t="shared" si="7"/>
        <v>31</v>
      </c>
      <c r="Q641" s="223" t="s">
        <v>186</v>
      </c>
      <c r="R641" s="14"/>
    </row>
    <row r="642" spans="1:18" ht="52.5">
      <c r="A642" s="125">
        <v>46</v>
      </c>
      <c r="B642" s="120" t="s">
        <v>115</v>
      </c>
      <c r="C642" s="55">
        <v>775</v>
      </c>
      <c r="D642" s="28">
        <v>50240178.35</v>
      </c>
      <c r="E642" s="28">
        <v>55118112.03</v>
      </c>
      <c r="F642" s="28">
        <v>51537194.38</v>
      </c>
      <c r="G642" s="253" t="s">
        <v>62</v>
      </c>
      <c r="H642" s="253" t="s">
        <v>63</v>
      </c>
      <c r="I642" s="163" t="s">
        <v>163</v>
      </c>
      <c r="J642" s="253" t="s">
        <v>109</v>
      </c>
      <c r="K642" s="253" t="s">
        <v>64</v>
      </c>
      <c r="L642" s="347">
        <v>375</v>
      </c>
      <c r="M642" s="347">
        <v>375</v>
      </c>
      <c r="N642" s="177">
        <f>M642/L642*100</f>
        <v>100</v>
      </c>
      <c r="O642" s="218">
        <f t="shared" si="6"/>
        <v>338</v>
      </c>
      <c r="P642" s="219">
        <f t="shared" si="7"/>
        <v>413</v>
      </c>
      <c r="Q642" s="143" t="s">
        <v>186</v>
      </c>
      <c r="R642" s="14"/>
    </row>
    <row r="643" spans="1:18" ht="26.25" customHeight="1">
      <c r="A643" s="124"/>
      <c r="B643" s="116"/>
      <c r="C643" s="60"/>
      <c r="D643" s="30"/>
      <c r="E643" s="30"/>
      <c r="F643" s="30"/>
      <c r="G643" s="163" t="s">
        <v>62</v>
      </c>
      <c r="H643" s="148" t="s">
        <v>107</v>
      </c>
      <c r="I643" s="148" t="s">
        <v>65</v>
      </c>
      <c r="J643" s="148" t="s">
        <v>109</v>
      </c>
      <c r="K643" s="163" t="s">
        <v>64</v>
      </c>
      <c r="L643" s="343">
        <v>1</v>
      </c>
      <c r="M643" s="343">
        <v>1</v>
      </c>
      <c r="N643" s="181">
        <f>M643/L643*100</f>
        <v>100</v>
      </c>
      <c r="O643" s="221">
        <f>ROUND(L643-(L643*10/100),0)</f>
        <v>1</v>
      </c>
      <c r="P643" s="222">
        <f>ROUND(L643+(L643*10/100),0)</f>
        <v>1</v>
      </c>
      <c r="Q643" s="223" t="s">
        <v>186</v>
      </c>
      <c r="R643" s="14"/>
    </row>
    <row r="644" spans="1:18" ht="26.25" customHeight="1">
      <c r="A644" s="124"/>
      <c r="B644" s="116"/>
      <c r="C644" s="60"/>
      <c r="D644" s="30"/>
      <c r="E644" s="30"/>
      <c r="F644" s="30"/>
      <c r="G644" s="163" t="s">
        <v>62</v>
      </c>
      <c r="H644" s="148" t="s">
        <v>63</v>
      </c>
      <c r="I644" s="148" t="s">
        <v>67</v>
      </c>
      <c r="J644" s="148" t="s">
        <v>109</v>
      </c>
      <c r="K644" s="163" t="s">
        <v>64</v>
      </c>
      <c r="L644" s="346">
        <v>2</v>
      </c>
      <c r="M644" s="346">
        <v>2</v>
      </c>
      <c r="N644" s="181">
        <f>M644/L644*100</f>
        <v>100</v>
      </c>
      <c r="O644" s="221">
        <f t="shared" si="6"/>
        <v>2</v>
      </c>
      <c r="P644" s="222">
        <f t="shared" si="7"/>
        <v>2</v>
      </c>
      <c r="Q644" s="223" t="s">
        <v>186</v>
      </c>
      <c r="R644" s="14"/>
    </row>
    <row r="645" spans="1:18" ht="26.25" customHeight="1">
      <c r="A645" s="124"/>
      <c r="B645" s="116"/>
      <c r="C645" s="60"/>
      <c r="D645" s="30"/>
      <c r="E645" s="30"/>
      <c r="F645" s="30"/>
      <c r="G645" s="148" t="s">
        <v>68</v>
      </c>
      <c r="H645" s="148" t="s">
        <v>63</v>
      </c>
      <c r="I645" s="148" t="s">
        <v>163</v>
      </c>
      <c r="J645" s="148" t="s">
        <v>109</v>
      </c>
      <c r="K645" s="163" t="s">
        <v>64</v>
      </c>
      <c r="L645" s="343">
        <v>390</v>
      </c>
      <c r="M645" s="343">
        <v>390</v>
      </c>
      <c r="N645" s="181">
        <f>M645/L645*100</f>
        <v>100</v>
      </c>
      <c r="O645" s="221">
        <f t="shared" si="6"/>
        <v>351</v>
      </c>
      <c r="P645" s="222">
        <f t="shared" si="7"/>
        <v>429</v>
      </c>
      <c r="Q645" s="223" t="s">
        <v>186</v>
      </c>
      <c r="R645" s="14"/>
    </row>
    <row r="646" spans="1:18" ht="26.25" customHeight="1">
      <c r="A646" s="124"/>
      <c r="B646" s="116"/>
      <c r="C646" s="60"/>
      <c r="D646" s="30"/>
      <c r="E646" s="30"/>
      <c r="F646" s="30"/>
      <c r="G646" s="148" t="s">
        <v>68</v>
      </c>
      <c r="H646" s="148" t="s">
        <v>107</v>
      </c>
      <c r="I646" s="148" t="s">
        <v>65</v>
      </c>
      <c r="J646" s="148" t="s">
        <v>109</v>
      </c>
      <c r="K646" s="163" t="s">
        <v>64</v>
      </c>
      <c r="L646" s="343">
        <v>2</v>
      </c>
      <c r="M646" s="343">
        <v>2</v>
      </c>
      <c r="N646" s="181">
        <f>M646/L646*100</f>
        <v>100</v>
      </c>
      <c r="O646" s="221">
        <f t="shared" si="6"/>
        <v>2</v>
      </c>
      <c r="P646" s="222">
        <f t="shared" si="7"/>
        <v>2</v>
      </c>
      <c r="Q646" s="223" t="s">
        <v>186</v>
      </c>
      <c r="R646" s="14"/>
    </row>
    <row r="647" spans="1:18" ht="26.25" customHeight="1">
      <c r="A647" s="124"/>
      <c r="B647" s="116"/>
      <c r="C647" s="60"/>
      <c r="D647" s="30"/>
      <c r="E647" s="30"/>
      <c r="F647" s="30"/>
      <c r="G647" s="148" t="s">
        <v>68</v>
      </c>
      <c r="H647" s="148" t="s">
        <v>63</v>
      </c>
      <c r="I647" s="148" t="s">
        <v>67</v>
      </c>
      <c r="J647" s="148" t="s">
        <v>109</v>
      </c>
      <c r="K647" s="163" t="s">
        <v>64</v>
      </c>
      <c r="L647" s="346">
        <v>3</v>
      </c>
      <c r="M647" s="346">
        <v>3</v>
      </c>
      <c r="N647" s="181">
        <f>M647/L647*100</f>
        <v>100</v>
      </c>
      <c r="O647" s="221">
        <f t="shared" si="6"/>
        <v>3</v>
      </c>
      <c r="P647" s="222">
        <f t="shared" si="7"/>
        <v>3</v>
      </c>
      <c r="Q647" s="223" t="s">
        <v>186</v>
      </c>
      <c r="R647" s="14"/>
    </row>
    <row r="648" spans="1:18" ht="26.25" customHeight="1">
      <c r="A648" s="124"/>
      <c r="B648" s="116"/>
      <c r="C648" s="60"/>
      <c r="D648" s="30"/>
      <c r="E648" s="30"/>
      <c r="F648" s="30"/>
      <c r="G648" s="148" t="s">
        <v>69</v>
      </c>
      <c r="H648" s="148" t="s">
        <v>70</v>
      </c>
      <c r="I648" s="148" t="s">
        <v>63</v>
      </c>
      <c r="J648" s="148" t="s">
        <v>109</v>
      </c>
      <c r="K648" s="148" t="s">
        <v>64</v>
      </c>
      <c r="L648" s="346">
        <v>62</v>
      </c>
      <c r="M648" s="346">
        <v>62</v>
      </c>
      <c r="N648" s="181">
        <f>M648/L648*100</f>
        <v>100</v>
      </c>
      <c r="O648" s="221">
        <f t="shared" si="6"/>
        <v>56</v>
      </c>
      <c r="P648" s="222">
        <f t="shared" si="7"/>
        <v>68</v>
      </c>
      <c r="Q648" s="223" t="s">
        <v>186</v>
      </c>
      <c r="R648" s="14"/>
    </row>
    <row r="649" spans="1:18" ht="26.25" customHeight="1" thickBot="1">
      <c r="A649" s="124"/>
      <c r="B649" s="119"/>
      <c r="C649" s="60"/>
      <c r="D649" s="32"/>
      <c r="E649" s="32"/>
      <c r="F649" s="32"/>
      <c r="G649" s="148" t="s">
        <v>69</v>
      </c>
      <c r="H649" s="148" t="s">
        <v>70</v>
      </c>
      <c r="I649" s="148" t="s">
        <v>67</v>
      </c>
      <c r="J649" s="148" t="s">
        <v>109</v>
      </c>
      <c r="K649" s="163" t="s">
        <v>64</v>
      </c>
      <c r="L649" s="342">
        <v>1</v>
      </c>
      <c r="M649" s="342">
        <v>1</v>
      </c>
      <c r="N649" s="174">
        <f>M649/L649*100</f>
        <v>100</v>
      </c>
      <c r="O649" s="221">
        <f>ROUND(L649-(L649*10/100),0)</f>
        <v>1</v>
      </c>
      <c r="P649" s="222">
        <f>ROUND(L649+(L649*10/100),0)</f>
        <v>1</v>
      </c>
      <c r="Q649" s="223" t="s">
        <v>186</v>
      </c>
      <c r="R649" s="14"/>
    </row>
    <row r="650" spans="1:18" ht="39.75" customHeight="1">
      <c r="A650" s="115">
        <v>47</v>
      </c>
      <c r="B650" s="120" t="s">
        <v>116</v>
      </c>
      <c r="C650" s="55">
        <v>775</v>
      </c>
      <c r="D650" s="30">
        <v>28995830.13</v>
      </c>
      <c r="E650" s="28">
        <v>34963878.67</v>
      </c>
      <c r="F650" s="30">
        <v>32046964.02</v>
      </c>
      <c r="G650" s="253" t="s">
        <v>62</v>
      </c>
      <c r="H650" s="253" t="s">
        <v>63</v>
      </c>
      <c r="I650" s="253" t="s">
        <v>163</v>
      </c>
      <c r="J650" s="253" t="s">
        <v>109</v>
      </c>
      <c r="K650" s="253" t="s">
        <v>64</v>
      </c>
      <c r="L650" s="348">
        <v>199</v>
      </c>
      <c r="M650" s="348">
        <v>203</v>
      </c>
      <c r="N650" s="177">
        <f>M650/L650*100</f>
        <v>102.01005025125629</v>
      </c>
      <c r="O650" s="218">
        <f t="shared" si="6"/>
        <v>179</v>
      </c>
      <c r="P650" s="219">
        <f t="shared" si="7"/>
        <v>219</v>
      </c>
      <c r="Q650" s="143" t="s">
        <v>186</v>
      </c>
      <c r="R650" s="14"/>
    </row>
    <row r="651" spans="1:18" ht="39.75" customHeight="1">
      <c r="A651" s="117"/>
      <c r="B651" s="116"/>
      <c r="C651" s="60"/>
      <c r="D651" s="30"/>
      <c r="E651" s="30"/>
      <c r="F651" s="30"/>
      <c r="G651" s="163" t="s">
        <v>62</v>
      </c>
      <c r="H651" s="163" t="s">
        <v>63</v>
      </c>
      <c r="I651" s="163" t="s">
        <v>163</v>
      </c>
      <c r="J651" s="148" t="s">
        <v>66</v>
      </c>
      <c r="K651" s="163" t="s">
        <v>64</v>
      </c>
      <c r="L651" s="342">
        <v>1</v>
      </c>
      <c r="M651" s="342">
        <v>1</v>
      </c>
      <c r="N651" s="181">
        <f>M651/L651*100</f>
        <v>100</v>
      </c>
      <c r="O651" s="239">
        <f>ROUND(L651-(L651*10/100),0)</f>
        <v>1</v>
      </c>
      <c r="P651" s="139">
        <f>ROUND(L651+(L651*10/100),0)</f>
        <v>1</v>
      </c>
      <c r="Q651" s="147" t="s">
        <v>186</v>
      </c>
      <c r="R651" s="14"/>
    </row>
    <row r="652" spans="1:18" ht="39.75" customHeight="1">
      <c r="A652" s="117"/>
      <c r="B652" s="116"/>
      <c r="C652" s="60"/>
      <c r="D652" s="30"/>
      <c r="E652" s="30"/>
      <c r="F652" s="30"/>
      <c r="G652" s="163" t="s">
        <v>62</v>
      </c>
      <c r="H652" s="148" t="s">
        <v>107</v>
      </c>
      <c r="I652" s="148" t="s">
        <v>65</v>
      </c>
      <c r="J652" s="148" t="s">
        <v>109</v>
      </c>
      <c r="K652" s="163" t="s">
        <v>64</v>
      </c>
      <c r="L652" s="343">
        <v>8</v>
      </c>
      <c r="M652" s="343">
        <v>8</v>
      </c>
      <c r="N652" s="181">
        <f aca="true" t="shared" si="8" ref="N652:N715">M652/L652*100</f>
        <v>100</v>
      </c>
      <c r="O652" s="221">
        <f t="shared" si="6"/>
        <v>7</v>
      </c>
      <c r="P652" s="222">
        <f t="shared" si="7"/>
        <v>9</v>
      </c>
      <c r="Q652" s="223" t="s">
        <v>186</v>
      </c>
      <c r="R652" s="14"/>
    </row>
    <row r="653" spans="1:18" ht="39.75" customHeight="1">
      <c r="A653" s="117"/>
      <c r="B653" s="116"/>
      <c r="C653" s="60"/>
      <c r="D653" s="30"/>
      <c r="E653" s="30"/>
      <c r="F653" s="30"/>
      <c r="G653" s="163" t="s">
        <v>62</v>
      </c>
      <c r="H653" s="148" t="s">
        <v>107</v>
      </c>
      <c r="I653" s="148" t="s">
        <v>65</v>
      </c>
      <c r="J653" s="148" t="s">
        <v>66</v>
      </c>
      <c r="K653" s="163" t="s">
        <v>64</v>
      </c>
      <c r="L653" s="343">
        <v>1</v>
      </c>
      <c r="M653" s="343">
        <v>1</v>
      </c>
      <c r="N653" s="181">
        <f t="shared" si="8"/>
        <v>100</v>
      </c>
      <c r="O653" s="221">
        <f t="shared" si="6"/>
        <v>1</v>
      </c>
      <c r="P653" s="222">
        <f t="shared" si="7"/>
        <v>1</v>
      </c>
      <c r="Q653" s="223" t="s">
        <v>186</v>
      </c>
      <c r="R653" s="14"/>
    </row>
    <row r="654" spans="1:18" ht="39.75" customHeight="1">
      <c r="A654" s="117"/>
      <c r="B654" s="116"/>
      <c r="C654" s="60"/>
      <c r="D654" s="30"/>
      <c r="E654" s="30"/>
      <c r="F654" s="30"/>
      <c r="G654" s="148" t="s">
        <v>68</v>
      </c>
      <c r="H654" s="148" t="s">
        <v>63</v>
      </c>
      <c r="I654" s="148" t="s">
        <v>163</v>
      </c>
      <c r="J654" s="163" t="s">
        <v>109</v>
      </c>
      <c r="K654" s="163" t="s">
        <v>64</v>
      </c>
      <c r="L654" s="343">
        <v>201</v>
      </c>
      <c r="M654" s="343">
        <v>205</v>
      </c>
      <c r="N654" s="181">
        <f t="shared" si="8"/>
        <v>101.99004975124377</v>
      </c>
      <c r="O654" s="221">
        <f t="shared" si="6"/>
        <v>181</v>
      </c>
      <c r="P654" s="222">
        <f t="shared" si="7"/>
        <v>221</v>
      </c>
      <c r="Q654" s="223" t="s">
        <v>186</v>
      </c>
      <c r="R654" s="14"/>
    </row>
    <row r="655" spans="1:18" ht="39.75" customHeight="1">
      <c r="A655" s="117"/>
      <c r="B655" s="116"/>
      <c r="C655" s="60"/>
      <c r="D655" s="30"/>
      <c r="E655" s="30"/>
      <c r="F655" s="30"/>
      <c r="G655" s="148" t="s">
        <v>69</v>
      </c>
      <c r="H655" s="148" t="s">
        <v>70</v>
      </c>
      <c r="I655" s="148" t="s">
        <v>63</v>
      </c>
      <c r="J655" s="148" t="s">
        <v>109</v>
      </c>
      <c r="K655" s="148" t="s">
        <v>64</v>
      </c>
      <c r="L655" s="346">
        <v>40</v>
      </c>
      <c r="M655" s="346">
        <v>40</v>
      </c>
      <c r="N655" s="181">
        <f t="shared" si="8"/>
        <v>100</v>
      </c>
      <c r="O655" s="221">
        <f>ROUND(L655-(L655*10/100),0)</f>
        <v>36</v>
      </c>
      <c r="P655" s="222">
        <f>ROUND(L655+(L655*10/100),0)</f>
        <v>44</v>
      </c>
      <c r="Q655" s="223" t="s">
        <v>186</v>
      </c>
      <c r="R655" s="14"/>
    </row>
    <row r="656" spans="1:18" ht="39.75" customHeight="1" thickBot="1">
      <c r="A656" s="118"/>
      <c r="B656" s="119"/>
      <c r="C656" s="64"/>
      <c r="D656" s="32"/>
      <c r="E656" s="32"/>
      <c r="F656" s="32"/>
      <c r="G656" s="148" t="s">
        <v>69</v>
      </c>
      <c r="H656" s="148" t="s">
        <v>70</v>
      </c>
      <c r="I656" s="148" t="s">
        <v>65</v>
      </c>
      <c r="J656" s="148" t="s">
        <v>109</v>
      </c>
      <c r="K656" s="148" t="s">
        <v>64</v>
      </c>
      <c r="L656" s="229">
        <v>1</v>
      </c>
      <c r="M656" s="349">
        <v>1</v>
      </c>
      <c r="N656" s="174">
        <f t="shared" si="8"/>
        <v>100</v>
      </c>
      <c r="O656" s="350">
        <f>ROUND(L656-(L656*10/100),0)</f>
        <v>1</v>
      </c>
      <c r="P656" s="351">
        <f>ROUND(L656+(L656*10/100),0)</f>
        <v>1</v>
      </c>
      <c r="Q656" s="352" t="s">
        <v>186</v>
      </c>
      <c r="R656" s="14"/>
    </row>
    <row r="657" spans="1:18" ht="52.5">
      <c r="A657" s="115">
        <v>48</v>
      </c>
      <c r="B657" s="126" t="s">
        <v>166</v>
      </c>
      <c r="C657" s="49">
        <v>775</v>
      </c>
      <c r="D657" s="28">
        <v>85936822.68</v>
      </c>
      <c r="E657" s="28">
        <v>92970309.76</v>
      </c>
      <c r="F657" s="28">
        <v>89460277.97</v>
      </c>
      <c r="G657" s="253" t="s">
        <v>62</v>
      </c>
      <c r="H657" s="253" t="s">
        <v>63</v>
      </c>
      <c r="I657" s="253" t="s">
        <v>164</v>
      </c>
      <c r="J657" s="253" t="s">
        <v>109</v>
      </c>
      <c r="K657" s="253" t="s">
        <v>64</v>
      </c>
      <c r="L657" s="348">
        <v>671</v>
      </c>
      <c r="M657" s="348">
        <v>671</v>
      </c>
      <c r="N657" s="177">
        <f t="shared" si="8"/>
        <v>100</v>
      </c>
      <c r="O657" s="218">
        <f t="shared" si="6"/>
        <v>604</v>
      </c>
      <c r="P657" s="219">
        <f t="shared" si="7"/>
        <v>738</v>
      </c>
      <c r="Q657" s="143" t="s">
        <v>186</v>
      </c>
      <c r="R657" s="14"/>
    </row>
    <row r="658" spans="1:18" ht="26.25">
      <c r="A658" s="117"/>
      <c r="B658" s="122"/>
      <c r="C658" s="62"/>
      <c r="D658" s="30"/>
      <c r="E658" s="30"/>
      <c r="F658" s="30"/>
      <c r="G658" s="163" t="s">
        <v>62</v>
      </c>
      <c r="H658" s="148" t="s">
        <v>107</v>
      </c>
      <c r="I658" s="148" t="s">
        <v>65</v>
      </c>
      <c r="J658" s="163" t="s">
        <v>109</v>
      </c>
      <c r="K658" s="163" t="s">
        <v>64</v>
      </c>
      <c r="L658" s="346">
        <v>18</v>
      </c>
      <c r="M658" s="346">
        <v>18</v>
      </c>
      <c r="N658" s="181">
        <f t="shared" si="8"/>
        <v>100</v>
      </c>
      <c r="O658" s="221">
        <f t="shared" si="6"/>
        <v>16</v>
      </c>
      <c r="P658" s="222">
        <f t="shared" si="7"/>
        <v>20</v>
      </c>
      <c r="Q658" s="223" t="s">
        <v>186</v>
      </c>
      <c r="R658" s="14"/>
    </row>
    <row r="659" spans="1:18" ht="52.5">
      <c r="A659" s="117"/>
      <c r="B659" s="122"/>
      <c r="C659" s="62"/>
      <c r="D659" s="30"/>
      <c r="E659" s="30"/>
      <c r="F659" s="30"/>
      <c r="G659" s="163" t="s">
        <v>62</v>
      </c>
      <c r="H659" s="148" t="s">
        <v>107</v>
      </c>
      <c r="I659" s="148" t="s">
        <v>65</v>
      </c>
      <c r="J659" s="148" t="s">
        <v>66</v>
      </c>
      <c r="K659" s="163" t="s">
        <v>64</v>
      </c>
      <c r="L659" s="346">
        <v>9</v>
      </c>
      <c r="M659" s="346">
        <v>9</v>
      </c>
      <c r="N659" s="181">
        <f t="shared" si="8"/>
        <v>100</v>
      </c>
      <c r="O659" s="221">
        <f t="shared" si="6"/>
        <v>8</v>
      </c>
      <c r="P659" s="222">
        <f t="shared" si="7"/>
        <v>10</v>
      </c>
      <c r="Q659" s="223" t="s">
        <v>186</v>
      </c>
      <c r="R659" s="14"/>
    </row>
    <row r="660" spans="1:18" ht="26.25">
      <c r="A660" s="117"/>
      <c r="B660" s="122"/>
      <c r="C660" s="62"/>
      <c r="D660" s="30"/>
      <c r="E660" s="30"/>
      <c r="F660" s="30"/>
      <c r="G660" s="163" t="s">
        <v>62</v>
      </c>
      <c r="H660" s="148" t="s">
        <v>63</v>
      </c>
      <c r="I660" s="148" t="s">
        <v>67</v>
      </c>
      <c r="J660" s="163" t="s">
        <v>109</v>
      </c>
      <c r="K660" s="163" t="s">
        <v>64</v>
      </c>
      <c r="L660" s="343">
        <v>6</v>
      </c>
      <c r="M660" s="343">
        <v>6</v>
      </c>
      <c r="N660" s="181">
        <f t="shared" si="8"/>
        <v>100</v>
      </c>
      <c r="O660" s="221">
        <f t="shared" si="6"/>
        <v>5</v>
      </c>
      <c r="P660" s="222">
        <f t="shared" si="7"/>
        <v>7</v>
      </c>
      <c r="Q660" s="223" t="s">
        <v>186</v>
      </c>
      <c r="R660" s="14"/>
    </row>
    <row r="661" spans="1:18" ht="52.5">
      <c r="A661" s="117"/>
      <c r="B661" s="122"/>
      <c r="C661" s="62"/>
      <c r="D661" s="30"/>
      <c r="E661" s="30"/>
      <c r="F661" s="30"/>
      <c r="G661" s="163" t="s">
        <v>62</v>
      </c>
      <c r="H661" s="148" t="s">
        <v>107</v>
      </c>
      <c r="I661" s="148" t="s">
        <v>67</v>
      </c>
      <c r="J661" s="148" t="s">
        <v>66</v>
      </c>
      <c r="K661" s="163" t="s">
        <v>64</v>
      </c>
      <c r="L661" s="346">
        <v>1</v>
      </c>
      <c r="M661" s="346">
        <v>1</v>
      </c>
      <c r="N661" s="181">
        <f t="shared" si="8"/>
        <v>100</v>
      </c>
      <c r="O661" s="221">
        <f t="shared" si="6"/>
        <v>1</v>
      </c>
      <c r="P661" s="222">
        <f t="shared" si="7"/>
        <v>1</v>
      </c>
      <c r="Q661" s="223" t="s">
        <v>186</v>
      </c>
      <c r="R661" s="14"/>
    </row>
    <row r="662" spans="1:18" ht="52.5">
      <c r="A662" s="117"/>
      <c r="B662" s="122"/>
      <c r="C662" s="62"/>
      <c r="D662" s="30"/>
      <c r="E662" s="30"/>
      <c r="F662" s="30"/>
      <c r="G662" s="163" t="s">
        <v>62</v>
      </c>
      <c r="H662" s="148" t="s">
        <v>107</v>
      </c>
      <c r="I662" s="148" t="s">
        <v>67</v>
      </c>
      <c r="J662" s="148" t="s">
        <v>66</v>
      </c>
      <c r="K662" s="163" t="s">
        <v>64</v>
      </c>
      <c r="L662" s="346">
        <v>1</v>
      </c>
      <c r="M662" s="346">
        <v>1</v>
      </c>
      <c r="N662" s="181">
        <f t="shared" si="8"/>
        <v>100</v>
      </c>
      <c r="O662" s="221">
        <f t="shared" si="6"/>
        <v>1</v>
      </c>
      <c r="P662" s="222">
        <f t="shared" si="7"/>
        <v>1</v>
      </c>
      <c r="Q662" s="223" t="s">
        <v>186</v>
      </c>
      <c r="R662" s="14"/>
    </row>
    <row r="663" spans="1:18" ht="52.5">
      <c r="A663" s="117"/>
      <c r="B663" s="122"/>
      <c r="C663" s="62"/>
      <c r="D663" s="30"/>
      <c r="E663" s="30"/>
      <c r="F663" s="30"/>
      <c r="G663" s="148" t="s">
        <v>68</v>
      </c>
      <c r="H663" s="148" t="s">
        <v>63</v>
      </c>
      <c r="I663" s="148" t="s">
        <v>164</v>
      </c>
      <c r="J663" s="148" t="s">
        <v>109</v>
      </c>
      <c r="K663" s="163" t="s">
        <v>64</v>
      </c>
      <c r="L663" s="343">
        <v>684</v>
      </c>
      <c r="M663" s="343">
        <v>684</v>
      </c>
      <c r="N663" s="181">
        <f t="shared" si="8"/>
        <v>100</v>
      </c>
      <c r="O663" s="221">
        <f t="shared" si="6"/>
        <v>616</v>
      </c>
      <c r="P663" s="222">
        <f t="shared" si="7"/>
        <v>752</v>
      </c>
      <c r="Q663" s="223" t="s">
        <v>186</v>
      </c>
      <c r="R663" s="14"/>
    </row>
    <row r="664" spans="1:18" ht="52.5">
      <c r="A664" s="117"/>
      <c r="B664" s="122"/>
      <c r="C664" s="62"/>
      <c r="D664" s="30"/>
      <c r="E664" s="30"/>
      <c r="F664" s="30"/>
      <c r="G664" s="148" t="s">
        <v>68</v>
      </c>
      <c r="H664" s="148" t="s">
        <v>63</v>
      </c>
      <c r="I664" s="148" t="s">
        <v>163</v>
      </c>
      <c r="J664" s="148" t="s">
        <v>66</v>
      </c>
      <c r="K664" s="163" t="s">
        <v>64</v>
      </c>
      <c r="L664" s="346">
        <v>1</v>
      </c>
      <c r="M664" s="346">
        <v>1</v>
      </c>
      <c r="N664" s="181">
        <f t="shared" si="8"/>
        <v>100</v>
      </c>
      <c r="O664" s="221">
        <f t="shared" si="6"/>
        <v>1</v>
      </c>
      <c r="P664" s="222">
        <f t="shared" si="7"/>
        <v>1</v>
      </c>
      <c r="Q664" s="223" t="s">
        <v>186</v>
      </c>
      <c r="R664" s="14"/>
    </row>
    <row r="665" spans="1:18" ht="26.25">
      <c r="A665" s="117"/>
      <c r="B665" s="122"/>
      <c r="C665" s="62"/>
      <c r="D665" s="30"/>
      <c r="E665" s="30"/>
      <c r="F665" s="30"/>
      <c r="G665" s="148" t="s">
        <v>68</v>
      </c>
      <c r="H665" s="148" t="s">
        <v>107</v>
      </c>
      <c r="I665" s="148" t="s">
        <v>65</v>
      </c>
      <c r="J665" s="148" t="s">
        <v>109</v>
      </c>
      <c r="K665" s="163" t="s">
        <v>64</v>
      </c>
      <c r="L665" s="346">
        <v>11</v>
      </c>
      <c r="M665" s="346">
        <v>11</v>
      </c>
      <c r="N665" s="181">
        <f t="shared" si="8"/>
        <v>100</v>
      </c>
      <c r="O665" s="221">
        <f t="shared" si="6"/>
        <v>10</v>
      </c>
      <c r="P665" s="222">
        <f t="shared" si="7"/>
        <v>12</v>
      </c>
      <c r="Q665" s="223" t="s">
        <v>186</v>
      </c>
      <c r="R665" s="14"/>
    </row>
    <row r="666" spans="1:18" ht="52.5">
      <c r="A666" s="117"/>
      <c r="B666" s="122"/>
      <c r="C666" s="62"/>
      <c r="D666" s="30"/>
      <c r="E666" s="30"/>
      <c r="F666" s="30"/>
      <c r="G666" s="148" t="s">
        <v>68</v>
      </c>
      <c r="H666" s="148" t="s">
        <v>107</v>
      </c>
      <c r="I666" s="148" t="s">
        <v>65</v>
      </c>
      <c r="J666" s="148" t="s">
        <v>66</v>
      </c>
      <c r="K666" s="163" t="s">
        <v>64</v>
      </c>
      <c r="L666" s="346">
        <v>5</v>
      </c>
      <c r="M666" s="346">
        <v>5</v>
      </c>
      <c r="N666" s="181">
        <f t="shared" si="8"/>
        <v>100</v>
      </c>
      <c r="O666" s="221">
        <f>ROUND(L666-(L666*10/100),0)</f>
        <v>5</v>
      </c>
      <c r="P666" s="222">
        <f>ROUND(L666+(L666*10/100),0)</f>
        <v>6</v>
      </c>
      <c r="Q666" s="223" t="s">
        <v>186</v>
      </c>
      <c r="R666" s="14"/>
    </row>
    <row r="667" spans="1:18" ht="26.25">
      <c r="A667" s="117"/>
      <c r="B667" s="122"/>
      <c r="C667" s="62"/>
      <c r="D667" s="30"/>
      <c r="E667" s="30"/>
      <c r="F667" s="30"/>
      <c r="G667" s="148" t="s">
        <v>68</v>
      </c>
      <c r="H667" s="148" t="s">
        <v>63</v>
      </c>
      <c r="I667" s="148" t="s">
        <v>67</v>
      </c>
      <c r="J667" s="148" t="s">
        <v>109</v>
      </c>
      <c r="K667" s="163" t="s">
        <v>64</v>
      </c>
      <c r="L667" s="346">
        <v>5</v>
      </c>
      <c r="M667" s="346">
        <v>5</v>
      </c>
      <c r="N667" s="181">
        <f t="shared" si="8"/>
        <v>100</v>
      </c>
      <c r="O667" s="221">
        <f>ROUND(L667-(L667*10/100),0)</f>
        <v>5</v>
      </c>
      <c r="P667" s="222">
        <f>ROUND(L667+(L667*10/100),0)</f>
        <v>6</v>
      </c>
      <c r="Q667" s="223" t="s">
        <v>186</v>
      </c>
      <c r="R667" s="14"/>
    </row>
    <row r="668" spans="1:18" ht="52.5">
      <c r="A668" s="117"/>
      <c r="B668" s="122"/>
      <c r="C668" s="62"/>
      <c r="D668" s="30"/>
      <c r="E668" s="30"/>
      <c r="F668" s="30"/>
      <c r="G668" s="148" t="s">
        <v>68</v>
      </c>
      <c r="H668" s="148" t="s">
        <v>63</v>
      </c>
      <c r="I668" s="148" t="s">
        <v>67</v>
      </c>
      <c r="J668" s="148" t="s">
        <v>66</v>
      </c>
      <c r="K668" s="163" t="s">
        <v>64</v>
      </c>
      <c r="L668" s="346">
        <v>1</v>
      </c>
      <c r="M668" s="346">
        <v>1</v>
      </c>
      <c r="N668" s="181">
        <f t="shared" si="8"/>
        <v>100</v>
      </c>
      <c r="O668" s="221">
        <f>ROUND(L668-(L668*10/100),0)</f>
        <v>1</v>
      </c>
      <c r="P668" s="222">
        <f>ROUND(L668+(L668*10/100),0)</f>
        <v>1</v>
      </c>
      <c r="Q668" s="223"/>
      <c r="R668" s="14"/>
    </row>
    <row r="669" spans="1:18" ht="52.5">
      <c r="A669" s="117"/>
      <c r="B669" s="122"/>
      <c r="C669" s="62"/>
      <c r="D669" s="30"/>
      <c r="E669" s="30"/>
      <c r="F669" s="30"/>
      <c r="G669" s="148" t="s">
        <v>68</v>
      </c>
      <c r="H669" s="148" t="s">
        <v>107</v>
      </c>
      <c r="I669" s="148" t="s">
        <v>67</v>
      </c>
      <c r="J669" s="148" t="s">
        <v>66</v>
      </c>
      <c r="K669" s="163" t="s">
        <v>64</v>
      </c>
      <c r="L669" s="346">
        <v>5</v>
      </c>
      <c r="M669" s="346">
        <v>5</v>
      </c>
      <c r="N669" s="181">
        <f t="shared" si="8"/>
        <v>100</v>
      </c>
      <c r="O669" s="221">
        <f t="shared" si="6"/>
        <v>5</v>
      </c>
      <c r="P669" s="222">
        <f t="shared" si="7"/>
        <v>6</v>
      </c>
      <c r="Q669" s="223" t="s">
        <v>186</v>
      </c>
      <c r="R669" s="14"/>
    </row>
    <row r="670" spans="1:18" ht="78.75">
      <c r="A670" s="117"/>
      <c r="B670" s="122"/>
      <c r="C670" s="62"/>
      <c r="D670" s="30"/>
      <c r="E670" s="30"/>
      <c r="F670" s="30"/>
      <c r="G670" s="148" t="s">
        <v>69</v>
      </c>
      <c r="H670" s="148" t="s">
        <v>70</v>
      </c>
      <c r="I670" s="148" t="s">
        <v>164</v>
      </c>
      <c r="J670" s="148" t="s">
        <v>109</v>
      </c>
      <c r="K670" s="163" t="s">
        <v>64</v>
      </c>
      <c r="L670" s="346">
        <v>57</v>
      </c>
      <c r="M670" s="346">
        <v>57</v>
      </c>
      <c r="N670" s="181">
        <f t="shared" si="8"/>
        <v>100</v>
      </c>
      <c r="O670" s="221">
        <f t="shared" si="6"/>
        <v>51</v>
      </c>
      <c r="P670" s="222">
        <f t="shared" si="7"/>
        <v>63</v>
      </c>
      <c r="Q670" s="223" t="s">
        <v>186</v>
      </c>
      <c r="R670" s="14"/>
    </row>
    <row r="671" spans="1:18" ht="27" thickBot="1">
      <c r="A671" s="118"/>
      <c r="B671" s="122"/>
      <c r="C671" s="62"/>
      <c r="D671" s="32"/>
      <c r="E671" s="32"/>
      <c r="F671" s="32"/>
      <c r="G671" s="148" t="s">
        <v>69</v>
      </c>
      <c r="H671" s="148" t="s">
        <v>63</v>
      </c>
      <c r="I671" s="148" t="s">
        <v>67</v>
      </c>
      <c r="J671" s="148" t="s">
        <v>109</v>
      </c>
      <c r="K671" s="163" t="s">
        <v>64</v>
      </c>
      <c r="L671" s="346">
        <v>1</v>
      </c>
      <c r="M671" s="346">
        <v>1</v>
      </c>
      <c r="N671" s="174">
        <f t="shared" si="8"/>
        <v>100</v>
      </c>
      <c r="O671" s="221">
        <f>ROUND(L671-(L671*10/100),0)</f>
        <v>1</v>
      </c>
      <c r="P671" s="222">
        <f>ROUND(L671+(L671*10/100),0)</f>
        <v>1</v>
      </c>
      <c r="Q671" s="223" t="s">
        <v>186</v>
      </c>
      <c r="R671" s="14"/>
    </row>
    <row r="672" spans="1:18" ht="52.5">
      <c r="A672" s="115">
        <v>49</v>
      </c>
      <c r="B672" s="121" t="s">
        <v>117</v>
      </c>
      <c r="C672" s="55">
        <v>775</v>
      </c>
      <c r="D672" s="28">
        <v>48901441.14</v>
      </c>
      <c r="E672" s="28">
        <v>55309021.85</v>
      </c>
      <c r="F672" s="28">
        <v>52183941.14</v>
      </c>
      <c r="G672" s="253" t="s">
        <v>62</v>
      </c>
      <c r="H672" s="253" t="s">
        <v>63</v>
      </c>
      <c r="I672" s="253" t="s">
        <v>164</v>
      </c>
      <c r="J672" s="253" t="s">
        <v>109</v>
      </c>
      <c r="K672" s="253" t="s">
        <v>64</v>
      </c>
      <c r="L672" s="347">
        <v>344</v>
      </c>
      <c r="M672" s="347">
        <v>344</v>
      </c>
      <c r="N672" s="177">
        <f t="shared" si="8"/>
        <v>100</v>
      </c>
      <c r="O672" s="218">
        <f t="shared" si="6"/>
        <v>310</v>
      </c>
      <c r="P672" s="219">
        <f t="shared" si="7"/>
        <v>378</v>
      </c>
      <c r="Q672" s="143" t="s">
        <v>186</v>
      </c>
      <c r="R672" s="14"/>
    </row>
    <row r="673" spans="1:18" ht="26.25">
      <c r="A673" s="117"/>
      <c r="B673" s="122"/>
      <c r="C673" s="62"/>
      <c r="D673" s="30"/>
      <c r="E673" s="30"/>
      <c r="F673" s="30"/>
      <c r="G673" s="163" t="s">
        <v>62</v>
      </c>
      <c r="H673" s="148" t="s">
        <v>107</v>
      </c>
      <c r="I673" s="148" t="s">
        <v>65</v>
      </c>
      <c r="J673" s="148" t="s">
        <v>109</v>
      </c>
      <c r="K673" s="163" t="s">
        <v>64</v>
      </c>
      <c r="L673" s="346">
        <v>14</v>
      </c>
      <c r="M673" s="346">
        <v>14</v>
      </c>
      <c r="N673" s="181">
        <f t="shared" si="8"/>
        <v>100</v>
      </c>
      <c r="O673" s="221">
        <f t="shared" si="6"/>
        <v>13</v>
      </c>
      <c r="P673" s="222">
        <f t="shared" si="7"/>
        <v>15</v>
      </c>
      <c r="Q673" s="223" t="s">
        <v>186</v>
      </c>
      <c r="R673" s="14"/>
    </row>
    <row r="674" spans="1:18" ht="52.5">
      <c r="A674" s="117"/>
      <c r="B674" s="122"/>
      <c r="C674" s="62"/>
      <c r="D674" s="30"/>
      <c r="E674" s="30"/>
      <c r="F674" s="30"/>
      <c r="G674" s="163" t="s">
        <v>62</v>
      </c>
      <c r="H674" s="148" t="s">
        <v>63</v>
      </c>
      <c r="I674" s="148" t="s">
        <v>167</v>
      </c>
      <c r="J674" s="148" t="s">
        <v>66</v>
      </c>
      <c r="K674" s="163" t="s">
        <v>64</v>
      </c>
      <c r="L674" s="346">
        <v>1</v>
      </c>
      <c r="M674" s="346">
        <v>1</v>
      </c>
      <c r="N674" s="181">
        <f t="shared" si="8"/>
        <v>100</v>
      </c>
      <c r="O674" s="221">
        <f aca="true" t="shared" si="9" ref="O674:O737">ROUND(L674-(L674*10/100),0)</f>
        <v>1</v>
      </c>
      <c r="P674" s="222">
        <f aca="true" t="shared" si="10" ref="P674:P737">ROUND(L674+(L674*10/100),0)</f>
        <v>1</v>
      </c>
      <c r="Q674" s="223" t="s">
        <v>186</v>
      </c>
      <c r="R674" s="14"/>
    </row>
    <row r="675" spans="1:18" ht="52.5">
      <c r="A675" s="117"/>
      <c r="B675" s="122"/>
      <c r="C675" s="62"/>
      <c r="D675" s="30"/>
      <c r="E675" s="30"/>
      <c r="F675" s="30"/>
      <c r="G675" s="148" t="s">
        <v>68</v>
      </c>
      <c r="H675" s="148" t="s">
        <v>63</v>
      </c>
      <c r="I675" s="163" t="s">
        <v>163</v>
      </c>
      <c r="J675" s="148" t="s">
        <v>109</v>
      </c>
      <c r="K675" s="163" t="s">
        <v>64</v>
      </c>
      <c r="L675" s="346">
        <v>371</v>
      </c>
      <c r="M675" s="346">
        <v>371</v>
      </c>
      <c r="N675" s="181">
        <f t="shared" si="8"/>
        <v>100</v>
      </c>
      <c r="O675" s="221">
        <f t="shared" si="9"/>
        <v>334</v>
      </c>
      <c r="P675" s="222">
        <f t="shared" si="10"/>
        <v>408</v>
      </c>
      <c r="Q675" s="223" t="s">
        <v>186</v>
      </c>
      <c r="R675" s="14"/>
    </row>
    <row r="676" spans="1:18" ht="26.25">
      <c r="A676" s="117"/>
      <c r="B676" s="122"/>
      <c r="C676" s="62"/>
      <c r="D676" s="30"/>
      <c r="E676" s="30"/>
      <c r="F676" s="30"/>
      <c r="G676" s="148" t="s">
        <v>68</v>
      </c>
      <c r="H676" s="148" t="s">
        <v>107</v>
      </c>
      <c r="I676" s="148" t="s">
        <v>65</v>
      </c>
      <c r="J676" s="148" t="s">
        <v>109</v>
      </c>
      <c r="K676" s="163" t="s">
        <v>64</v>
      </c>
      <c r="L676" s="346">
        <v>7</v>
      </c>
      <c r="M676" s="346">
        <v>7</v>
      </c>
      <c r="N676" s="181">
        <f t="shared" si="8"/>
        <v>100</v>
      </c>
      <c r="O676" s="221">
        <f t="shared" si="9"/>
        <v>6</v>
      </c>
      <c r="P676" s="222">
        <f t="shared" si="10"/>
        <v>8</v>
      </c>
      <c r="Q676" s="223" t="s">
        <v>186</v>
      </c>
      <c r="R676" s="14"/>
    </row>
    <row r="677" spans="1:18" ht="26.25">
      <c r="A677" s="117"/>
      <c r="B677" s="122"/>
      <c r="C677" s="62"/>
      <c r="D677" s="30"/>
      <c r="E677" s="30"/>
      <c r="F677" s="30"/>
      <c r="G677" s="148" t="s">
        <v>68</v>
      </c>
      <c r="H677" s="148" t="s">
        <v>63</v>
      </c>
      <c r="I677" s="148" t="s">
        <v>67</v>
      </c>
      <c r="J677" s="148" t="s">
        <v>109</v>
      </c>
      <c r="K677" s="163" t="s">
        <v>64</v>
      </c>
      <c r="L677" s="346">
        <v>1</v>
      </c>
      <c r="M677" s="346">
        <v>1</v>
      </c>
      <c r="N677" s="181">
        <f t="shared" si="8"/>
        <v>100</v>
      </c>
      <c r="O677" s="221">
        <f t="shared" si="9"/>
        <v>1</v>
      </c>
      <c r="P677" s="222">
        <f t="shared" si="10"/>
        <v>1</v>
      </c>
      <c r="Q677" s="223" t="s">
        <v>186</v>
      </c>
      <c r="R677" s="14"/>
    </row>
    <row r="678" spans="1:18" ht="52.5">
      <c r="A678" s="117"/>
      <c r="B678" s="122"/>
      <c r="C678" s="62"/>
      <c r="D678" s="30"/>
      <c r="E678" s="30"/>
      <c r="F678" s="30"/>
      <c r="G678" s="148" t="s">
        <v>68</v>
      </c>
      <c r="H678" s="148" t="s">
        <v>63</v>
      </c>
      <c r="I678" s="148" t="s">
        <v>67</v>
      </c>
      <c r="J678" s="148" t="s">
        <v>66</v>
      </c>
      <c r="K678" s="163" t="s">
        <v>64</v>
      </c>
      <c r="L678" s="346">
        <v>1</v>
      </c>
      <c r="M678" s="346">
        <v>1</v>
      </c>
      <c r="N678" s="181">
        <f t="shared" si="8"/>
        <v>100</v>
      </c>
      <c r="O678" s="221">
        <f t="shared" si="9"/>
        <v>1</v>
      </c>
      <c r="P678" s="222">
        <f t="shared" si="10"/>
        <v>1</v>
      </c>
      <c r="Q678" s="223" t="s">
        <v>186</v>
      </c>
      <c r="R678" s="14"/>
    </row>
    <row r="679" spans="1:18" ht="26.25">
      <c r="A679" s="117"/>
      <c r="B679" s="122"/>
      <c r="C679" s="62"/>
      <c r="D679" s="30"/>
      <c r="E679" s="30"/>
      <c r="F679" s="30"/>
      <c r="G679" s="148" t="s">
        <v>68</v>
      </c>
      <c r="H679" s="148" t="s">
        <v>107</v>
      </c>
      <c r="I679" s="148" t="s">
        <v>67</v>
      </c>
      <c r="J679" s="148" t="s">
        <v>109</v>
      </c>
      <c r="K679" s="163" t="s">
        <v>64</v>
      </c>
      <c r="L679" s="346">
        <v>1</v>
      </c>
      <c r="M679" s="346">
        <v>1</v>
      </c>
      <c r="N679" s="181">
        <f t="shared" si="8"/>
        <v>100</v>
      </c>
      <c r="O679" s="221">
        <f t="shared" si="9"/>
        <v>1</v>
      </c>
      <c r="P679" s="222">
        <f t="shared" si="10"/>
        <v>1</v>
      </c>
      <c r="Q679" s="223" t="s">
        <v>186</v>
      </c>
      <c r="R679" s="14"/>
    </row>
    <row r="680" spans="1:18" ht="52.5">
      <c r="A680" s="117"/>
      <c r="B680" s="122"/>
      <c r="C680" s="62"/>
      <c r="D680" s="30"/>
      <c r="E680" s="30"/>
      <c r="F680" s="30"/>
      <c r="G680" s="148" t="s">
        <v>68</v>
      </c>
      <c r="H680" s="148" t="s">
        <v>107</v>
      </c>
      <c r="I680" s="148" t="s">
        <v>67</v>
      </c>
      <c r="J680" s="148" t="s">
        <v>66</v>
      </c>
      <c r="K680" s="163" t="s">
        <v>64</v>
      </c>
      <c r="L680" s="346">
        <v>2</v>
      </c>
      <c r="M680" s="346">
        <v>2</v>
      </c>
      <c r="N680" s="181">
        <f t="shared" si="8"/>
        <v>100</v>
      </c>
      <c r="O680" s="221">
        <f>ROUND(L680-(L680*10/100),0)</f>
        <v>2</v>
      </c>
      <c r="P680" s="222">
        <f>ROUND(L680+(L680*10/100),0)</f>
        <v>2</v>
      </c>
      <c r="Q680" s="223" t="s">
        <v>186</v>
      </c>
      <c r="R680" s="14"/>
    </row>
    <row r="681" spans="1:18" ht="78.75">
      <c r="A681" s="117"/>
      <c r="B681" s="122"/>
      <c r="C681" s="62"/>
      <c r="D681" s="30"/>
      <c r="E681" s="30"/>
      <c r="F681" s="30"/>
      <c r="G681" s="148" t="s">
        <v>69</v>
      </c>
      <c r="H681" s="148" t="s">
        <v>70</v>
      </c>
      <c r="I681" s="148" t="s">
        <v>164</v>
      </c>
      <c r="J681" s="148" t="s">
        <v>109</v>
      </c>
      <c r="K681" s="163" t="s">
        <v>64</v>
      </c>
      <c r="L681" s="346">
        <v>37</v>
      </c>
      <c r="M681" s="346">
        <v>37</v>
      </c>
      <c r="N681" s="181">
        <f t="shared" si="8"/>
        <v>100</v>
      </c>
      <c r="O681" s="221">
        <f t="shared" si="9"/>
        <v>33</v>
      </c>
      <c r="P681" s="222">
        <f t="shared" si="10"/>
        <v>41</v>
      </c>
      <c r="Q681" s="223" t="s">
        <v>186</v>
      </c>
      <c r="R681" s="14"/>
    </row>
    <row r="682" spans="1:18" ht="26.25" customHeight="1" thickBot="1">
      <c r="A682" s="118"/>
      <c r="B682" s="122"/>
      <c r="C682" s="63"/>
      <c r="D682" s="32"/>
      <c r="E682" s="32"/>
      <c r="F682" s="32"/>
      <c r="G682" s="148" t="s">
        <v>69</v>
      </c>
      <c r="H682" s="148" t="s">
        <v>63</v>
      </c>
      <c r="I682" s="148" t="s">
        <v>67</v>
      </c>
      <c r="J682" s="148" t="s">
        <v>109</v>
      </c>
      <c r="K682" s="163" t="s">
        <v>64</v>
      </c>
      <c r="L682" s="346">
        <v>1</v>
      </c>
      <c r="M682" s="346">
        <v>1</v>
      </c>
      <c r="N682" s="174">
        <f t="shared" si="8"/>
        <v>100</v>
      </c>
      <c r="O682" s="221">
        <f t="shared" si="9"/>
        <v>1</v>
      </c>
      <c r="P682" s="222">
        <f t="shared" si="10"/>
        <v>1</v>
      </c>
      <c r="Q682" s="223" t="s">
        <v>186</v>
      </c>
      <c r="R682" s="14"/>
    </row>
    <row r="683" spans="1:18" ht="52.5">
      <c r="A683" s="115">
        <v>50</v>
      </c>
      <c r="B683" s="120" t="s">
        <v>118</v>
      </c>
      <c r="C683" s="49">
        <v>775</v>
      </c>
      <c r="D683" s="28">
        <v>67575448.36</v>
      </c>
      <c r="E683" s="28">
        <v>76260576.89</v>
      </c>
      <c r="F683" s="28">
        <v>72172069.71</v>
      </c>
      <c r="G683" s="253" t="s">
        <v>62</v>
      </c>
      <c r="H683" s="253" t="s">
        <v>63</v>
      </c>
      <c r="I683" s="253" t="s">
        <v>163</v>
      </c>
      <c r="J683" s="253" t="s">
        <v>109</v>
      </c>
      <c r="K683" s="253" t="s">
        <v>64</v>
      </c>
      <c r="L683" s="347">
        <v>473</v>
      </c>
      <c r="M683" s="347">
        <v>474</v>
      </c>
      <c r="N683" s="177">
        <f t="shared" si="8"/>
        <v>100.21141649048626</v>
      </c>
      <c r="O683" s="218">
        <f t="shared" si="9"/>
        <v>426</v>
      </c>
      <c r="P683" s="219">
        <f t="shared" si="10"/>
        <v>520</v>
      </c>
      <c r="Q683" s="143" t="s">
        <v>186</v>
      </c>
      <c r="R683" s="14"/>
    </row>
    <row r="684" spans="1:18" ht="52.5">
      <c r="A684" s="117"/>
      <c r="B684" s="116"/>
      <c r="C684" s="60"/>
      <c r="D684" s="30"/>
      <c r="E684" s="30"/>
      <c r="F684" s="30"/>
      <c r="G684" s="163" t="s">
        <v>62</v>
      </c>
      <c r="H684" s="163" t="s">
        <v>63</v>
      </c>
      <c r="I684" s="163" t="s">
        <v>163</v>
      </c>
      <c r="J684" s="163" t="s">
        <v>66</v>
      </c>
      <c r="K684" s="163" t="s">
        <v>64</v>
      </c>
      <c r="L684" s="345">
        <v>1</v>
      </c>
      <c r="M684" s="345">
        <v>1</v>
      </c>
      <c r="N684" s="181">
        <f t="shared" si="8"/>
        <v>100</v>
      </c>
      <c r="O684" s="221">
        <f t="shared" si="9"/>
        <v>1</v>
      </c>
      <c r="P684" s="222">
        <f t="shared" si="10"/>
        <v>1</v>
      </c>
      <c r="Q684" s="223" t="s">
        <v>186</v>
      </c>
      <c r="R684" s="14"/>
    </row>
    <row r="685" spans="1:18" ht="27.75" customHeight="1">
      <c r="A685" s="117"/>
      <c r="B685" s="116"/>
      <c r="C685" s="60"/>
      <c r="D685" s="30"/>
      <c r="E685" s="30"/>
      <c r="F685" s="30"/>
      <c r="G685" s="163" t="s">
        <v>62</v>
      </c>
      <c r="H685" s="148" t="s">
        <v>107</v>
      </c>
      <c r="I685" s="148" t="s">
        <v>65</v>
      </c>
      <c r="J685" s="148" t="s">
        <v>109</v>
      </c>
      <c r="K685" s="163" t="s">
        <v>64</v>
      </c>
      <c r="L685" s="346">
        <v>28</v>
      </c>
      <c r="M685" s="346">
        <v>28</v>
      </c>
      <c r="N685" s="181">
        <f t="shared" si="8"/>
        <v>100</v>
      </c>
      <c r="O685" s="221">
        <f t="shared" si="9"/>
        <v>25</v>
      </c>
      <c r="P685" s="222">
        <f t="shared" si="10"/>
        <v>31</v>
      </c>
      <c r="Q685" s="223" t="s">
        <v>186</v>
      </c>
      <c r="R685" s="14"/>
    </row>
    <row r="686" spans="1:18" ht="27.75" customHeight="1">
      <c r="A686" s="117"/>
      <c r="B686" s="116"/>
      <c r="C686" s="60"/>
      <c r="D686" s="30"/>
      <c r="E686" s="30"/>
      <c r="F686" s="30"/>
      <c r="G686" s="163" t="s">
        <v>62</v>
      </c>
      <c r="H686" s="163" t="s">
        <v>63</v>
      </c>
      <c r="I686" s="148" t="s">
        <v>67</v>
      </c>
      <c r="J686" s="148" t="s">
        <v>109</v>
      </c>
      <c r="K686" s="163" t="s">
        <v>64</v>
      </c>
      <c r="L686" s="346">
        <v>1</v>
      </c>
      <c r="M686" s="346">
        <v>1</v>
      </c>
      <c r="N686" s="181">
        <f t="shared" si="8"/>
        <v>100</v>
      </c>
      <c r="O686" s="221">
        <f t="shared" si="9"/>
        <v>1</v>
      </c>
      <c r="P686" s="222">
        <f t="shared" si="10"/>
        <v>1</v>
      </c>
      <c r="Q686" s="223" t="s">
        <v>186</v>
      </c>
      <c r="R686" s="14"/>
    </row>
    <row r="687" spans="1:18" ht="26.25">
      <c r="A687" s="117"/>
      <c r="B687" s="116"/>
      <c r="C687" s="60"/>
      <c r="D687" s="30"/>
      <c r="E687" s="30"/>
      <c r="F687" s="30"/>
      <c r="G687" s="163" t="s">
        <v>62</v>
      </c>
      <c r="H687" s="148" t="s">
        <v>107</v>
      </c>
      <c r="I687" s="148" t="s">
        <v>67</v>
      </c>
      <c r="J687" s="148" t="s">
        <v>109</v>
      </c>
      <c r="K687" s="163" t="s">
        <v>64</v>
      </c>
      <c r="L687" s="346">
        <v>2</v>
      </c>
      <c r="M687" s="346">
        <v>2</v>
      </c>
      <c r="N687" s="181">
        <f t="shared" si="8"/>
        <v>100</v>
      </c>
      <c r="O687" s="221">
        <f>ROUND(L687-(L687*10/100),0)</f>
        <v>2</v>
      </c>
      <c r="P687" s="222">
        <f>ROUND(L687+(L687*10/100),0)</f>
        <v>2</v>
      </c>
      <c r="Q687" s="223" t="s">
        <v>186</v>
      </c>
      <c r="R687" s="14"/>
    </row>
    <row r="688" spans="1:18" ht="29.25" customHeight="1">
      <c r="A688" s="117"/>
      <c r="B688" s="116"/>
      <c r="C688" s="60"/>
      <c r="D688" s="30"/>
      <c r="E688" s="30"/>
      <c r="F688" s="30"/>
      <c r="G688" s="163" t="s">
        <v>62</v>
      </c>
      <c r="H688" s="148" t="s">
        <v>107</v>
      </c>
      <c r="I688" s="148" t="s">
        <v>67</v>
      </c>
      <c r="J688" s="148" t="s">
        <v>66</v>
      </c>
      <c r="K688" s="163" t="s">
        <v>64</v>
      </c>
      <c r="L688" s="346">
        <v>3</v>
      </c>
      <c r="M688" s="346">
        <v>3</v>
      </c>
      <c r="N688" s="181">
        <f t="shared" si="8"/>
        <v>100</v>
      </c>
      <c r="O688" s="221">
        <f>ROUND(L688-(L688*10/100),0)</f>
        <v>3</v>
      </c>
      <c r="P688" s="222">
        <f>ROUND(L688+(L688*10/100),0)</f>
        <v>3</v>
      </c>
      <c r="Q688" s="223" t="s">
        <v>186</v>
      </c>
      <c r="R688" s="14"/>
    </row>
    <row r="689" spans="1:18" ht="39.75" customHeight="1">
      <c r="A689" s="117"/>
      <c r="B689" s="116"/>
      <c r="C689" s="60"/>
      <c r="D689" s="30"/>
      <c r="E689" s="30"/>
      <c r="F689" s="30"/>
      <c r="G689" s="148" t="s">
        <v>68</v>
      </c>
      <c r="H689" s="148" t="s">
        <v>63</v>
      </c>
      <c r="I689" s="148" t="s">
        <v>164</v>
      </c>
      <c r="J689" s="148" t="s">
        <v>109</v>
      </c>
      <c r="K689" s="163" t="s">
        <v>64</v>
      </c>
      <c r="L689" s="346">
        <v>548</v>
      </c>
      <c r="M689" s="346">
        <v>547</v>
      </c>
      <c r="N689" s="181">
        <f t="shared" si="8"/>
        <v>99.81751824817519</v>
      </c>
      <c r="O689" s="221">
        <f t="shared" si="9"/>
        <v>493</v>
      </c>
      <c r="P689" s="222">
        <f t="shared" si="10"/>
        <v>603</v>
      </c>
      <c r="Q689" s="223" t="s">
        <v>186</v>
      </c>
      <c r="R689" s="14"/>
    </row>
    <row r="690" spans="1:18" ht="38.25" customHeight="1">
      <c r="A690" s="117"/>
      <c r="B690" s="116"/>
      <c r="C690" s="60"/>
      <c r="D690" s="30"/>
      <c r="E690" s="30"/>
      <c r="F690" s="30"/>
      <c r="G690" s="148" t="s">
        <v>68</v>
      </c>
      <c r="H690" s="148" t="s">
        <v>63</v>
      </c>
      <c r="I690" s="148" t="s">
        <v>164</v>
      </c>
      <c r="J690" s="148" t="s">
        <v>66</v>
      </c>
      <c r="K690" s="163" t="s">
        <v>64</v>
      </c>
      <c r="L690" s="346">
        <v>2</v>
      </c>
      <c r="M690" s="346">
        <v>2</v>
      </c>
      <c r="N690" s="181">
        <f t="shared" si="8"/>
        <v>100</v>
      </c>
      <c r="O690" s="221">
        <f t="shared" si="9"/>
        <v>2</v>
      </c>
      <c r="P690" s="222">
        <f t="shared" si="10"/>
        <v>2</v>
      </c>
      <c r="Q690" s="223" t="s">
        <v>186</v>
      </c>
      <c r="R690" s="14"/>
    </row>
    <row r="691" spans="1:18" ht="29.25" customHeight="1">
      <c r="A691" s="117"/>
      <c r="B691" s="116"/>
      <c r="C691" s="60"/>
      <c r="D691" s="30"/>
      <c r="E691" s="30"/>
      <c r="F691" s="30"/>
      <c r="G691" s="148" t="s">
        <v>68</v>
      </c>
      <c r="H691" s="148" t="s">
        <v>107</v>
      </c>
      <c r="I691" s="148" t="s">
        <v>65</v>
      </c>
      <c r="J691" s="148" t="s">
        <v>109</v>
      </c>
      <c r="K691" s="163" t="s">
        <v>64</v>
      </c>
      <c r="L691" s="346">
        <v>5</v>
      </c>
      <c r="M691" s="346">
        <v>5</v>
      </c>
      <c r="N691" s="181">
        <f t="shared" si="8"/>
        <v>100</v>
      </c>
      <c r="O691" s="221">
        <f t="shared" si="9"/>
        <v>5</v>
      </c>
      <c r="P691" s="222">
        <f t="shared" si="10"/>
        <v>6</v>
      </c>
      <c r="Q691" s="223" t="s">
        <v>186</v>
      </c>
      <c r="R691" s="14"/>
    </row>
    <row r="692" spans="1:18" ht="30" customHeight="1">
      <c r="A692" s="117"/>
      <c r="B692" s="116"/>
      <c r="C692" s="60"/>
      <c r="D692" s="30"/>
      <c r="E692" s="30"/>
      <c r="F692" s="30"/>
      <c r="G692" s="148" t="s">
        <v>68</v>
      </c>
      <c r="H692" s="148" t="s">
        <v>63</v>
      </c>
      <c r="I692" s="148" t="s">
        <v>67</v>
      </c>
      <c r="J692" s="148" t="s">
        <v>109</v>
      </c>
      <c r="K692" s="163" t="s">
        <v>64</v>
      </c>
      <c r="L692" s="346">
        <v>3</v>
      </c>
      <c r="M692" s="346">
        <v>3</v>
      </c>
      <c r="N692" s="181">
        <f t="shared" si="8"/>
        <v>100</v>
      </c>
      <c r="O692" s="221">
        <f t="shared" si="9"/>
        <v>3</v>
      </c>
      <c r="P692" s="222">
        <f t="shared" si="10"/>
        <v>3</v>
      </c>
      <c r="Q692" s="223" t="s">
        <v>186</v>
      </c>
      <c r="R692" s="14"/>
    </row>
    <row r="693" spans="1:18" ht="52.5">
      <c r="A693" s="117"/>
      <c r="B693" s="116"/>
      <c r="C693" s="60"/>
      <c r="D693" s="30"/>
      <c r="E693" s="30"/>
      <c r="F693" s="30"/>
      <c r="G693" s="148" t="s">
        <v>68</v>
      </c>
      <c r="H693" s="148" t="s">
        <v>63</v>
      </c>
      <c r="I693" s="148" t="s">
        <v>67</v>
      </c>
      <c r="J693" s="148" t="s">
        <v>66</v>
      </c>
      <c r="K693" s="163" t="s">
        <v>64</v>
      </c>
      <c r="L693" s="346">
        <v>1</v>
      </c>
      <c r="M693" s="346">
        <v>1</v>
      </c>
      <c r="N693" s="181">
        <f t="shared" si="8"/>
        <v>100</v>
      </c>
      <c r="O693" s="221">
        <f t="shared" si="9"/>
        <v>1</v>
      </c>
      <c r="P693" s="222">
        <f t="shared" si="10"/>
        <v>1</v>
      </c>
      <c r="Q693" s="223" t="s">
        <v>186</v>
      </c>
      <c r="R693" s="14"/>
    </row>
    <row r="694" spans="1:18" ht="26.25">
      <c r="A694" s="117"/>
      <c r="B694" s="116"/>
      <c r="C694" s="60"/>
      <c r="D694" s="30"/>
      <c r="E694" s="30"/>
      <c r="F694" s="30"/>
      <c r="G694" s="148" t="s">
        <v>68</v>
      </c>
      <c r="H694" s="148" t="s">
        <v>107</v>
      </c>
      <c r="I694" s="148" t="s">
        <v>67</v>
      </c>
      <c r="J694" s="148" t="s">
        <v>109</v>
      </c>
      <c r="K694" s="163" t="s">
        <v>64</v>
      </c>
      <c r="L694" s="346">
        <v>1</v>
      </c>
      <c r="M694" s="346">
        <v>1</v>
      </c>
      <c r="N694" s="181">
        <f t="shared" si="8"/>
        <v>100</v>
      </c>
      <c r="O694" s="221">
        <f t="shared" si="9"/>
        <v>1</v>
      </c>
      <c r="P694" s="222">
        <f t="shared" si="10"/>
        <v>1</v>
      </c>
      <c r="Q694" s="223" t="s">
        <v>186</v>
      </c>
      <c r="R694" s="14"/>
    </row>
    <row r="695" spans="1:18" ht="52.5">
      <c r="A695" s="117"/>
      <c r="B695" s="116"/>
      <c r="C695" s="60"/>
      <c r="D695" s="30"/>
      <c r="E695" s="30"/>
      <c r="F695" s="30"/>
      <c r="G695" s="148" t="s">
        <v>68</v>
      </c>
      <c r="H695" s="148" t="s">
        <v>107</v>
      </c>
      <c r="I695" s="148" t="s">
        <v>67</v>
      </c>
      <c r="J695" s="148" t="s">
        <v>66</v>
      </c>
      <c r="K695" s="163" t="s">
        <v>64</v>
      </c>
      <c r="L695" s="346">
        <v>1</v>
      </c>
      <c r="M695" s="346">
        <v>1</v>
      </c>
      <c r="N695" s="181">
        <f t="shared" si="8"/>
        <v>100</v>
      </c>
      <c r="O695" s="221">
        <f t="shared" si="9"/>
        <v>1</v>
      </c>
      <c r="P695" s="222">
        <f t="shared" si="10"/>
        <v>1</v>
      </c>
      <c r="Q695" s="223" t="s">
        <v>186</v>
      </c>
      <c r="R695" s="14"/>
    </row>
    <row r="696" spans="1:18" ht="78.75">
      <c r="A696" s="117"/>
      <c r="B696" s="116"/>
      <c r="C696" s="60"/>
      <c r="D696" s="30"/>
      <c r="E696" s="30"/>
      <c r="F696" s="30"/>
      <c r="G696" s="148" t="s">
        <v>69</v>
      </c>
      <c r="H696" s="148" t="s">
        <v>70</v>
      </c>
      <c r="I696" s="163" t="s">
        <v>108</v>
      </c>
      <c r="J696" s="163" t="s">
        <v>109</v>
      </c>
      <c r="K696" s="163" t="s">
        <v>64</v>
      </c>
      <c r="L696" s="345">
        <v>48</v>
      </c>
      <c r="M696" s="345">
        <v>48</v>
      </c>
      <c r="N696" s="181">
        <f t="shared" si="8"/>
        <v>100</v>
      </c>
      <c r="O696" s="221">
        <f t="shared" si="9"/>
        <v>43</v>
      </c>
      <c r="P696" s="222">
        <f t="shared" si="10"/>
        <v>53</v>
      </c>
      <c r="Q696" s="223" t="s">
        <v>186</v>
      </c>
      <c r="R696" s="14"/>
    </row>
    <row r="697" spans="1:18" ht="78.75">
      <c r="A697" s="117"/>
      <c r="B697" s="116"/>
      <c r="C697" s="60"/>
      <c r="D697" s="30"/>
      <c r="E697" s="30"/>
      <c r="F697" s="30"/>
      <c r="G697" s="148" t="s">
        <v>69</v>
      </c>
      <c r="H697" s="148" t="s">
        <v>70</v>
      </c>
      <c r="I697" s="148" t="s">
        <v>67</v>
      </c>
      <c r="J697" s="163" t="s">
        <v>109</v>
      </c>
      <c r="K697" s="163" t="s">
        <v>64</v>
      </c>
      <c r="L697" s="346">
        <v>2</v>
      </c>
      <c r="M697" s="346">
        <v>2</v>
      </c>
      <c r="N697" s="181">
        <f t="shared" si="8"/>
        <v>100</v>
      </c>
      <c r="O697" s="257">
        <f t="shared" si="9"/>
        <v>2</v>
      </c>
      <c r="P697" s="258">
        <f t="shared" si="10"/>
        <v>2</v>
      </c>
      <c r="Q697" s="223" t="s">
        <v>186</v>
      </c>
      <c r="R697" s="14"/>
    </row>
    <row r="698" spans="1:18" ht="63" customHeight="1" thickBot="1">
      <c r="A698" s="118"/>
      <c r="B698" s="119"/>
      <c r="C698" s="60"/>
      <c r="D698" s="32"/>
      <c r="E698" s="32"/>
      <c r="F698" s="32"/>
      <c r="G698" s="148" t="s">
        <v>69</v>
      </c>
      <c r="H698" s="148" t="s">
        <v>70</v>
      </c>
      <c r="I698" s="148" t="s">
        <v>67</v>
      </c>
      <c r="J698" s="148" t="s">
        <v>66</v>
      </c>
      <c r="K698" s="163" t="s">
        <v>64</v>
      </c>
      <c r="L698" s="353">
        <v>1</v>
      </c>
      <c r="M698" s="353">
        <v>1</v>
      </c>
      <c r="N698" s="174">
        <f t="shared" si="8"/>
        <v>100</v>
      </c>
      <c r="O698" s="354">
        <f t="shared" si="9"/>
        <v>1</v>
      </c>
      <c r="P698" s="355">
        <f t="shared" si="10"/>
        <v>1</v>
      </c>
      <c r="Q698" s="223" t="s">
        <v>186</v>
      </c>
      <c r="R698" s="14"/>
    </row>
    <row r="699" spans="1:18" ht="45.75" customHeight="1">
      <c r="A699" s="115">
        <v>51</v>
      </c>
      <c r="B699" s="121" t="s">
        <v>119</v>
      </c>
      <c r="C699" s="55">
        <v>775</v>
      </c>
      <c r="D699" s="28">
        <v>65992607.46</v>
      </c>
      <c r="E699" s="28">
        <v>74317897.21</v>
      </c>
      <c r="F699" s="28">
        <v>71080015.1</v>
      </c>
      <c r="G699" s="253" t="s">
        <v>62</v>
      </c>
      <c r="H699" s="253" t="s">
        <v>63</v>
      </c>
      <c r="I699" s="253" t="s">
        <v>164</v>
      </c>
      <c r="J699" s="253" t="s">
        <v>109</v>
      </c>
      <c r="K699" s="253" t="s">
        <v>64</v>
      </c>
      <c r="L699" s="347">
        <v>500</v>
      </c>
      <c r="M699" s="347">
        <v>500</v>
      </c>
      <c r="N699" s="177">
        <f t="shared" si="8"/>
        <v>100</v>
      </c>
      <c r="O699" s="218">
        <f t="shared" si="9"/>
        <v>450</v>
      </c>
      <c r="P699" s="219">
        <f t="shared" si="10"/>
        <v>550</v>
      </c>
      <c r="Q699" s="143" t="s">
        <v>186</v>
      </c>
      <c r="R699" s="14"/>
    </row>
    <row r="700" spans="1:18" ht="27.75" customHeight="1">
      <c r="A700" s="117"/>
      <c r="B700" s="122"/>
      <c r="C700" s="62"/>
      <c r="D700" s="30"/>
      <c r="E700" s="30"/>
      <c r="F700" s="30"/>
      <c r="G700" s="163" t="s">
        <v>62</v>
      </c>
      <c r="H700" s="148" t="s">
        <v>107</v>
      </c>
      <c r="I700" s="148" t="s">
        <v>65</v>
      </c>
      <c r="J700" s="163" t="s">
        <v>109</v>
      </c>
      <c r="K700" s="163" t="s">
        <v>64</v>
      </c>
      <c r="L700" s="345">
        <v>10</v>
      </c>
      <c r="M700" s="345">
        <v>10</v>
      </c>
      <c r="N700" s="181">
        <f t="shared" si="8"/>
        <v>100</v>
      </c>
      <c r="O700" s="221">
        <f t="shared" si="9"/>
        <v>9</v>
      </c>
      <c r="P700" s="222">
        <f t="shared" si="10"/>
        <v>11</v>
      </c>
      <c r="Q700" s="223" t="s">
        <v>186</v>
      </c>
      <c r="R700" s="14"/>
    </row>
    <row r="701" spans="1:18" ht="52.5">
      <c r="A701" s="117"/>
      <c r="B701" s="122"/>
      <c r="C701" s="62"/>
      <c r="D701" s="30"/>
      <c r="E701" s="30"/>
      <c r="F701" s="30"/>
      <c r="G701" s="163" t="s">
        <v>62</v>
      </c>
      <c r="H701" s="148" t="s">
        <v>107</v>
      </c>
      <c r="I701" s="148" t="s">
        <v>65</v>
      </c>
      <c r="J701" s="148" t="s">
        <v>66</v>
      </c>
      <c r="K701" s="163" t="s">
        <v>64</v>
      </c>
      <c r="L701" s="345">
        <v>1</v>
      </c>
      <c r="M701" s="345">
        <v>1</v>
      </c>
      <c r="N701" s="181">
        <f t="shared" si="8"/>
        <v>100</v>
      </c>
      <c r="O701" s="221">
        <f t="shared" si="9"/>
        <v>1</v>
      </c>
      <c r="P701" s="222">
        <f t="shared" si="10"/>
        <v>1</v>
      </c>
      <c r="Q701" s="223" t="s">
        <v>186</v>
      </c>
      <c r="R701" s="14"/>
    </row>
    <row r="702" spans="1:18" ht="26.25">
      <c r="A702" s="117"/>
      <c r="B702" s="122"/>
      <c r="C702" s="62"/>
      <c r="D702" s="30"/>
      <c r="E702" s="30"/>
      <c r="F702" s="30"/>
      <c r="G702" s="163" t="s">
        <v>62</v>
      </c>
      <c r="H702" s="148" t="s">
        <v>63</v>
      </c>
      <c r="I702" s="148" t="s">
        <v>67</v>
      </c>
      <c r="J702" s="148" t="s">
        <v>109</v>
      </c>
      <c r="K702" s="163" t="s">
        <v>64</v>
      </c>
      <c r="L702" s="345">
        <v>2</v>
      </c>
      <c r="M702" s="345">
        <v>2</v>
      </c>
      <c r="N702" s="181">
        <f t="shared" si="8"/>
        <v>100</v>
      </c>
      <c r="O702" s="221">
        <f t="shared" si="9"/>
        <v>2</v>
      </c>
      <c r="P702" s="222">
        <f t="shared" si="10"/>
        <v>2</v>
      </c>
      <c r="Q702" s="223" t="s">
        <v>186</v>
      </c>
      <c r="R702" s="14"/>
    </row>
    <row r="703" spans="1:18" ht="29.25" customHeight="1">
      <c r="A703" s="117"/>
      <c r="B703" s="122"/>
      <c r="C703" s="62"/>
      <c r="D703" s="30"/>
      <c r="E703" s="30"/>
      <c r="F703" s="30"/>
      <c r="G703" s="163" t="s">
        <v>62</v>
      </c>
      <c r="H703" s="148" t="s">
        <v>107</v>
      </c>
      <c r="I703" s="148" t="s">
        <v>67</v>
      </c>
      <c r="J703" s="148" t="s">
        <v>109</v>
      </c>
      <c r="K703" s="163" t="s">
        <v>64</v>
      </c>
      <c r="L703" s="345">
        <v>1</v>
      </c>
      <c r="M703" s="345">
        <v>1</v>
      </c>
      <c r="N703" s="181">
        <f t="shared" si="8"/>
        <v>100</v>
      </c>
      <c r="O703" s="221">
        <f>ROUND(L703-(L703*10/100),0)</f>
        <v>1</v>
      </c>
      <c r="P703" s="222">
        <f>ROUND(L703+(L703*10/100),0)</f>
        <v>1</v>
      </c>
      <c r="Q703" s="223" t="s">
        <v>186</v>
      </c>
      <c r="R703" s="14"/>
    </row>
    <row r="704" spans="1:18" ht="38.25" customHeight="1">
      <c r="A704" s="117"/>
      <c r="B704" s="122"/>
      <c r="C704" s="62"/>
      <c r="D704" s="30"/>
      <c r="E704" s="30"/>
      <c r="F704" s="30"/>
      <c r="G704" s="148" t="s">
        <v>68</v>
      </c>
      <c r="H704" s="148" t="s">
        <v>63</v>
      </c>
      <c r="I704" s="148" t="s">
        <v>164</v>
      </c>
      <c r="J704" s="148" t="s">
        <v>109</v>
      </c>
      <c r="K704" s="163" t="s">
        <v>64</v>
      </c>
      <c r="L704" s="345">
        <v>549</v>
      </c>
      <c r="M704" s="345">
        <v>549</v>
      </c>
      <c r="N704" s="181">
        <f t="shared" si="8"/>
        <v>100</v>
      </c>
      <c r="O704" s="221">
        <f t="shared" si="9"/>
        <v>494</v>
      </c>
      <c r="P704" s="222">
        <f t="shared" si="10"/>
        <v>604</v>
      </c>
      <c r="Q704" s="223" t="s">
        <v>186</v>
      </c>
      <c r="R704" s="14"/>
    </row>
    <row r="705" spans="1:18" ht="38.25" customHeight="1">
      <c r="A705" s="117"/>
      <c r="B705" s="122"/>
      <c r="C705" s="62"/>
      <c r="D705" s="30"/>
      <c r="E705" s="30"/>
      <c r="F705" s="30"/>
      <c r="G705" s="148" t="s">
        <v>68</v>
      </c>
      <c r="H705" s="148" t="s">
        <v>63</v>
      </c>
      <c r="I705" s="148" t="s">
        <v>164</v>
      </c>
      <c r="J705" s="148" t="s">
        <v>66</v>
      </c>
      <c r="K705" s="163" t="s">
        <v>64</v>
      </c>
      <c r="L705" s="345">
        <v>2</v>
      </c>
      <c r="M705" s="345">
        <v>2</v>
      </c>
      <c r="N705" s="181">
        <f t="shared" si="8"/>
        <v>100</v>
      </c>
      <c r="O705" s="221">
        <f t="shared" si="9"/>
        <v>2</v>
      </c>
      <c r="P705" s="222">
        <f t="shared" si="10"/>
        <v>2</v>
      </c>
      <c r="Q705" s="223" t="s">
        <v>186</v>
      </c>
      <c r="R705" s="14"/>
    </row>
    <row r="706" spans="1:18" ht="30" customHeight="1">
      <c r="A706" s="117"/>
      <c r="B706" s="122"/>
      <c r="C706" s="62"/>
      <c r="D706" s="30"/>
      <c r="E706" s="30"/>
      <c r="F706" s="30"/>
      <c r="G706" s="148" t="s">
        <v>68</v>
      </c>
      <c r="H706" s="148" t="s">
        <v>107</v>
      </c>
      <c r="I706" s="148" t="s">
        <v>65</v>
      </c>
      <c r="J706" s="148" t="s">
        <v>109</v>
      </c>
      <c r="K706" s="163" t="s">
        <v>64</v>
      </c>
      <c r="L706" s="345">
        <v>13</v>
      </c>
      <c r="M706" s="345">
        <v>13</v>
      </c>
      <c r="N706" s="181">
        <f t="shared" si="8"/>
        <v>100</v>
      </c>
      <c r="O706" s="221">
        <f t="shared" si="9"/>
        <v>12</v>
      </c>
      <c r="P706" s="222">
        <f t="shared" si="10"/>
        <v>14</v>
      </c>
      <c r="Q706" s="223" t="s">
        <v>186</v>
      </c>
      <c r="R706" s="14"/>
    </row>
    <row r="707" spans="1:18" ht="30" customHeight="1">
      <c r="A707" s="117"/>
      <c r="B707" s="122"/>
      <c r="C707" s="62"/>
      <c r="D707" s="30"/>
      <c r="E707" s="30"/>
      <c r="F707" s="30"/>
      <c r="G707" s="148" t="s">
        <v>68</v>
      </c>
      <c r="H707" s="148" t="s">
        <v>107</v>
      </c>
      <c r="I707" s="148" t="s">
        <v>65</v>
      </c>
      <c r="J707" s="148" t="s">
        <v>66</v>
      </c>
      <c r="K707" s="163" t="s">
        <v>64</v>
      </c>
      <c r="L707" s="345">
        <v>1</v>
      </c>
      <c r="M707" s="345">
        <v>1</v>
      </c>
      <c r="N707" s="181">
        <f t="shared" si="8"/>
        <v>100</v>
      </c>
      <c r="O707" s="221">
        <f t="shared" si="9"/>
        <v>1</v>
      </c>
      <c r="P707" s="222">
        <f t="shared" si="10"/>
        <v>1</v>
      </c>
      <c r="Q707" s="223"/>
      <c r="R707" s="14"/>
    </row>
    <row r="708" spans="1:18" ht="27.75" customHeight="1">
      <c r="A708" s="117"/>
      <c r="B708" s="122"/>
      <c r="C708" s="62"/>
      <c r="D708" s="30"/>
      <c r="E708" s="30"/>
      <c r="F708" s="30"/>
      <c r="G708" s="148" t="s">
        <v>68</v>
      </c>
      <c r="H708" s="148" t="s">
        <v>63</v>
      </c>
      <c r="I708" s="148" t="s">
        <v>67</v>
      </c>
      <c r="J708" s="148" t="s">
        <v>109</v>
      </c>
      <c r="K708" s="163" t="s">
        <v>64</v>
      </c>
      <c r="L708" s="345">
        <v>2</v>
      </c>
      <c r="M708" s="345">
        <v>2</v>
      </c>
      <c r="N708" s="181">
        <f t="shared" si="8"/>
        <v>100</v>
      </c>
      <c r="O708" s="221">
        <f t="shared" si="9"/>
        <v>2</v>
      </c>
      <c r="P708" s="222">
        <f t="shared" si="10"/>
        <v>2</v>
      </c>
      <c r="Q708" s="223" t="s">
        <v>186</v>
      </c>
      <c r="R708" s="14"/>
    </row>
    <row r="709" spans="1:18" ht="52.5">
      <c r="A709" s="117"/>
      <c r="B709" s="122"/>
      <c r="C709" s="62"/>
      <c r="D709" s="30"/>
      <c r="E709" s="30"/>
      <c r="F709" s="30"/>
      <c r="G709" s="148" t="s">
        <v>68</v>
      </c>
      <c r="H709" s="148" t="s">
        <v>107</v>
      </c>
      <c r="I709" s="148" t="s">
        <v>67</v>
      </c>
      <c r="J709" s="148" t="s">
        <v>66</v>
      </c>
      <c r="K709" s="163" t="s">
        <v>64</v>
      </c>
      <c r="L709" s="345">
        <v>2</v>
      </c>
      <c r="M709" s="345">
        <v>2</v>
      </c>
      <c r="N709" s="181">
        <f t="shared" si="8"/>
        <v>100</v>
      </c>
      <c r="O709" s="221">
        <f>ROUND(L709-(L709*10/100),0)</f>
        <v>2</v>
      </c>
      <c r="P709" s="222">
        <f>ROUND(L709+(L709*10/100),0)</f>
        <v>2</v>
      </c>
      <c r="Q709" s="223" t="s">
        <v>186</v>
      </c>
      <c r="R709" s="14"/>
    </row>
    <row r="710" spans="1:18" ht="78.75">
      <c r="A710" s="117"/>
      <c r="B710" s="122"/>
      <c r="C710" s="62"/>
      <c r="D710" s="30"/>
      <c r="E710" s="30"/>
      <c r="F710" s="30"/>
      <c r="G710" s="148" t="s">
        <v>69</v>
      </c>
      <c r="H710" s="148" t="s">
        <v>70</v>
      </c>
      <c r="I710" s="163" t="s">
        <v>164</v>
      </c>
      <c r="J710" s="163" t="s">
        <v>109</v>
      </c>
      <c r="K710" s="163" t="s">
        <v>64</v>
      </c>
      <c r="L710" s="345">
        <v>51</v>
      </c>
      <c r="M710" s="345">
        <v>51</v>
      </c>
      <c r="N710" s="181">
        <f t="shared" si="8"/>
        <v>100</v>
      </c>
      <c r="O710" s="221">
        <f t="shared" si="9"/>
        <v>46</v>
      </c>
      <c r="P710" s="222">
        <f t="shared" si="10"/>
        <v>56</v>
      </c>
      <c r="Q710" s="223" t="s">
        <v>186</v>
      </c>
      <c r="R710" s="14"/>
    </row>
    <row r="711" spans="1:18" ht="78.75">
      <c r="A711" s="117"/>
      <c r="B711" s="122"/>
      <c r="C711" s="62"/>
      <c r="D711" s="30"/>
      <c r="E711" s="30"/>
      <c r="F711" s="30"/>
      <c r="G711" s="148" t="s">
        <v>69</v>
      </c>
      <c r="H711" s="148" t="s">
        <v>70</v>
      </c>
      <c r="I711" s="163" t="s">
        <v>164</v>
      </c>
      <c r="J711" s="148" t="s">
        <v>66</v>
      </c>
      <c r="K711" s="163" t="s">
        <v>64</v>
      </c>
      <c r="L711" s="346">
        <v>1</v>
      </c>
      <c r="M711" s="346">
        <v>1</v>
      </c>
      <c r="N711" s="181">
        <f t="shared" si="8"/>
        <v>100</v>
      </c>
      <c r="O711" s="257">
        <f t="shared" si="9"/>
        <v>1</v>
      </c>
      <c r="P711" s="258">
        <f t="shared" si="10"/>
        <v>1</v>
      </c>
      <c r="Q711" s="223" t="s">
        <v>186</v>
      </c>
      <c r="R711" s="14"/>
    </row>
    <row r="712" spans="1:18" ht="78.75">
      <c r="A712" s="117"/>
      <c r="B712" s="122"/>
      <c r="C712" s="62"/>
      <c r="D712" s="30"/>
      <c r="E712" s="30"/>
      <c r="F712" s="30"/>
      <c r="G712" s="166" t="s">
        <v>69</v>
      </c>
      <c r="H712" s="166" t="s">
        <v>70</v>
      </c>
      <c r="I712" s="166" t="s">
        <v>67</v>
      </c>
      <c r="J712" s="284" t="s">
        <v>109</v>
      </c>
      <c r="K712" s="284" t="s">
        <v>64</v>
      </c>
      <c r="L712" s="356">
        <v>1</v>
      </c>
      <c r="M712" s="356">
        <v>1</v>
      </c>
      <c r="N712" s="181">
        <f t="shared" si="8"/>
        <v>100</v>
      </c>
      <c r="O712" s="257">
        <f>ROUND(L712-(L712*10/100),0)</f>
        <v>1</v>
      </c>
      <c r="P712" s="258">
        <f>ROUND(L712+(L712*10/100),0)</f>
        <v>1</v>
      </c>
      <c r="Q712" s="223" t="s">
        <v>186</v>
      </c>
      <c r="R712" s="14"/>
    </row>
    <row r="713" spans="1:18" ht="79.5" thickBot="1">
      <c r="A713" s="118"/>
      <c r="B713" s="123"/>
      <c r="C713" s="63"/>
      <c r="D713" s="32"/>
      <c r="E713" s="32"/>
      <c r="F713" s="32"/>
      <c r="G713" s="169" t="s">
        <v>69</v>
      </c>
      <c r="H713" s="169" t="s">
        <v>70</v>
      </c>
      <c r="I713" s="169" t="s">
        <v>67</v>
      </c>
      <c r="J713" s="169" t="s">
        <v>66</v>
      </c>
      <c r="K713" s="169" t="s">
        <v>64</v>
      </c>
      <c r="L713" s="357">
        <v>1</v>
      </c>
      <c r="M713" s="357">
        <v>1</v>
      </c>
      <c r="N713" s="174">
        <f t="shared" si="8"/>
        <v>100</v>
      </c>
      <c r="O713" s="172">
        <f t="shared" si="9"/>
        <v>1</v>
      </c>
      <c r="P713" s="229">
        <f t="shared" si="10"/>
        <v>1</v>
      </c>
      <c r="Q713" s="174" t="s">
        <v>186</v>
      </c>
      <c r="R713" s="14"/>
    </row>
    <row r="714" spans="1:18" ht="41.25" customHeight="1">
      <c r="A714" s="124">
        <v>52</v>
      </c>
      <c r="B714" s="122" t="s">
        <v>120</v>
      </c>
      <c r="C714" s="55">
        <v>775</v>
      </c>
      <c r="D714" s="28">
        <v>85453007.59</v>
      </c>
      <c r="E714" s="28">
        <v>89674229.3</v>
      </c>
      <c r="F714" s="28">
        <v>85287273.49</v>
      </c>
      <c r="G714" s="163" t="s">
        <v>62</v>
      </c>
      <c r="H714" s="163" t="s">
        <v>63</v>
      </c>
      <c r="I714" s="163" t="s">
        <v>108</v>
      </c>
      <c r="J714" s="163" t="s">
        <v>109</v>
      </c>
      <c r="K714" s="163" t="s">
        <v>64</v>
      </c>
      <c r="L714" s="345">
        <v>670</v>
      </c>
      <c r="M714" s="345">
        <v>670</v>
      </c>
      <c r="N714" s="177">
        <f t="shared" si="8"/>
        <v>100</v>
      </c>
      <c r="O714" s="239">
        <f t="shared" si="9"/>
        <v>603</v>
      </c>
      <c r="P714" s="139">
        <f t="shared" si="10"/>
        <v>737</v>
      </c>
      <c r="Q714" s="147" t="s">
        <v>186</v>
      </c>
      <c r="R714" s="14"/>
    </row>
    <row r="715" spans="1:18" ht="27.75" customHeight="1">
      <c r="A715" s="124"/>
      <c r="B715" s="122"/>
      <c r="C715" s="62"/>
      <c r="D715" s="30"/>
      <c r="E715" s="30"/>
      <c r="F715" s="30"/>
      <c r="G715" s="163" t="s">
        <v>62</v>
      </c>
      <c r="H715" s="148" t="s">
        <v>107</v>
      </c>
      <c r="I715" s="148" t="s">
        <v>65</v>
      </c>
      <c r="J715" s="148" t="s">
        <v>109</v>
      </c>
      <c r="K715" s="163" t="s">
        <v>64</v>
      </c>
      <c r="L715" s="345">
        <v>18</v>
      </c>
      <c r="M715" s="345">
        <v>18</v>
      </c>
      <c r="N715" s="181">
        <f t="shared" si="8"/>
        <v>100</v>
      </c>
      <c r="O715" s="221">
        <f>ROUND(L715-(L715*10/100),0)</f>
        <v>16</v>
      </c>
      <c r="P715" s="222">
        <f>ROUND(L715+(L715*10/100),0)</f>
        <v>20</v>
      </c>
      <c r="Q715" s="223" t="s">
        <v>186</v>
      </c>
      <c r="R715" s="14"/>
    </row>
    <row r="716" spans="1:18" ht="52.5">
      <c r="A716" s="124"/>
      <c r="B716" s="122"/>
      <c r="C716" s="62"/>
      <c r="D716" s="30"/>
      <c r="E716" s="30"/>
      <c r="F716" s="30"/>
      <c r="G716" s="163" t="s">
        <v>62</v>
      </c>
      <c r="H716" s="148" t="s">
        <v>107</v>
      </c>
      <c r="I716" s="148" t="s">
        <v>65</v>
      </c>
      <c r="J716" s="148" t="s">
        <v>66</v>
      </c>
      <c r="K716" s="163" t="s">
        <v>64</v>
      </c>
      <c r="L716" s="345">
        <v>1</v>
      </c>
      <c r="M716" s="345">
        <v>1</v>
      </c>
      <c r="N716" s="181">
        <f aca="true" t="shared" si="11" ref="N716:N744">M716/L716*100</f>
        <v>100</v>
      </c>
      <c r="O716" s="221">
        <f t="shared" si="9"/>
        <v>1</v>
      </c>
      <c r="P716" s="222">
        <f t="shared" si="10"/>
        <v>1</v>
      </c>
      <c r="Q716" s="223" t="s">
        <v>186</v>
      </c>
      <c r="R716" s="14"/>
    </row>
    <row r="717" spans="1:18" ht="29.25" customHeight="1">
      <c r="A717" s="124"/>
      <c r="B717" s="122"/>
      <c r="C717" s="62"/>
      <c r="D717" s="30"/>
      <c r="E717" s="30"/>
      <c r="F717" s="30"/>
      <c r="G717" s="163" t="s">
        <v>62</v>
      </c>
      <c r="H717" s="148" t="s">
        <v>63</v>
      </c>
      <c r="I717" s="148" t="s">
        <v>67</v>
      </c>
      <c r="J717" s="148" t="s">
        <v>109</v>
      </c>
      <c r="K717" s="163" t="s">
        <v>64</v>
      </c>
      <c r="L717" s="345">
        <v>2</v>
      </c>
      <c r="M717" s="345">
        <v>2</v>
      </c>
      <c r="N717" s="181">
        <f t="shared" si="11"/>
        <v>100</v>
      </c>
      <c r="O717" s="221">
        <f t="shared" si="9"/>
        <v>2</v>
      </c>
      <c r="P717" s="222">
        <f t="shared" si="10"/>
        <v>2</v>
      </c>
      <c r="Q717" s="223" t="s">
        <v>186</v>
      </c>
      <c r="R717" s="14"/>
    </row>
    <row r="718" spans="1:18" ht="39.75" customHeight="1">
      <c r="A718" s="124"/>
      <c r="B718" s="122"/>
      <c r="C718" s="62"/>
      <c r="D718" s="30"/>
      <c r="E718" s="30"/>
      <c r="F718" s="30"/>
      <c r="G718" s="148" t="s">
        <v>68</v>
      </c>
      <c r="H718" s="148" t="s">
        <v>63</v>
      </c>
      <c r="I718" s="148" t="s">
        <v>108</v>
      </c>
      <c r="J718" s="148" t="s">
        <v>109</v>
      </c>
      <c r="K718" s="163" t="s">
        <v>64</v>
      </c>
      <c r="L718" s="345">
        <v>696</v>
      </c>
      <c r="M718" s="345">
        <v>696</v>
      </c>
      <c r="N718" s="181">
        <f t="shared" si="11"/>
        <v>100</v>
      </c>
      <c r="O718" s="221">
        <f t="shared" si="9"/>
        <v>626</v>
      </c>
      <c r="P718" s="222">
        <f t="shared" si="10"/>
        <v>766</v>
      </c>
      <c r="Q718" s="223" t="s">
        <v>186</v>
      </c>
      <c r="R718" s="14"/>
    </row>
    <row r="719" spans="1:18" ht="26.25" customHeight="1">
      <c r="A719" s="124"/>
      <c r="B719" s="122"/>
      <c r="C719" s="62"/>
      <c r="D719" s="30"/>
      <c r="E719" s="30"/>
      <c r="F719" s="30"/>
      <c r="G719" s="148" t="s">
        <v>68</v>
      </c>
      <c r="H719" s="148" t="s">
        <v>63</v>
      </c>
      <c r="I719" s="148" t="s">
        <v>65</v>
      </c>
      <c r="J719" s="148" t="s">
        <v>109</v>
      </c>
      <c r="K719" s="163" t="s">
        <v>64</v>
      </c>
      <c r="L719" s="345">
        <v>7</v>
      </c>
      <c r="M719" s="345">
        <v>7</v>
      </c>
      <c r="N719" s="181">
        <f t="shared" si="11"/>
        <v>100</v>
      </c>
      <c r="O719" s="221">
        <f t="shared" si="9"/>
        <v>6</v>
      </c>
      <c r="P719" s="222">
        <f t="shared" si="10"/>
        <v>8</v>
      </c>
      <c r="Q719" s="223" t="s">
        <v>186</v>
      </c>
      <c r="R719" s="14"/>
    </row>
    <row r="720" spans="1:18" ht="27.75" customHeight="1">
      <c r="A720" s="124"/>
      <c r="B720" s="122"/>
      <c r="C720" s="62"/>
      <c r="D720" s="30"/>
      <c r="E720" s="30"/>
      <c r="F720" s="30"/>
      <c r="G720" s="148" t="s">
        <v>68</v>
      </c>
      <c r="H720" s="148" t="s">
        <v>63</v>
      </c>
      <c r="I720" s="148" t="s">
        <v>67</v>
      </c>
      <c r="J720" s="148" t="s">
        <v>109</v>
      </c>
      <c r="K720" s="163" t="s">
        <v>64</v>
      </c>
      <c r="L720" s="345">
        <v>6</v>
      </c>
      <c r="M720" s="345">
        <v>6</v>
      </c>
      <c r="N720" s="181">
        <f t="shared" si="11"/>
        <v>100</v>
      </c>
      <c r="O720" s="221">
        <f t="shared" si="9"/>
        <v>5</v>
      </c>
      <c r="P720" s="222">
        <f t="shared" si="10"/>
        <v>7</v>
      </c>
      <c r="Q720" s="223" t="s">
        <v>186</v>
      </c>
      <c r="R720" s="14"/>
    </row>
    <row r="721" spans="1:18" ht="52.5">
      <c r="A721" s="124"/>
      <c r="B721" s="122"/>
      <c r="C721" s="62"/>
      <c r="D721" s="30"/>
      <c r="E721" s="30"/>
      <c r="F721" s="30"/>
      <c r="G721" s="148" t="s">
        <v>68</v>
      </c>
      <c r="H721" s="148" t="s">
        <v>63</v>
      </c>
      <c r="I721" s="148" t="s">
        <v>67</v>
      </c>
      <c r="J721" s="148" t="s">
        <v>66</v>
      </c>
      <c r="K721" s="163" t="s">
        <v>64</v>
      </c>
      <c r="L721" s="345">
        <v>1</v>
      </c>
      <c r="M721" s="345">
        <v>1</v>
      </c>
      <c r="N721" s="181">
        <f t="shared" si="11"/>
        <v>100</v>
      </c>
      <c r="O721" s="221">
        <f t="shared" si="9"/>
        <v>1</v>
      </c>
      <c r="P721" s="222">
        <f t="shared" si="10"/>
        <v>1</v>
      </c>
      <c r="Q721" s="223" t="s">
        <v>186</v>
      </c>
      <c r="R721" s="14"/>
    </row>
    <row r="722" spans="1:18" ht="78.75">
      <c r="A722" s="124"/>
      <c r="B722" s="122"/>
      <c r="C722" s="62"/>
      <c r="D722" s="30"/>
      <c r="E722" s="30"/>
      <c r="F722" s="30"/>
      <c r="G722" s="148" t="s">
        <v>69</v>
      </c>
      <c r="H722" s="148" t="s">
        <v>70</v>
      </c>
      <c r="I722" s="148" t="s">
        <v>63</v>
      </c>
      <c r="J722" s="148" t="s">
        <v>109</v>
      </c>
      <c r="K722" s="148" t="s">
        <v>64</v>
      </c>
      <c r="L722" s="346">
        <v>61</v>
      </c>
      <c r="M722" s="346">
        <v>61</v>
      </c>
      <c r="N722" s="181">
        <f t="shared" si="11"/>
        <v>100</v>
      </c>
      <c r="O722" s="221">
        <f t="shared" si="9"/>
        <v>55</v>
      </c>
      <c r="P722" s="222">
        <f t="shared" si="10"/>
        <v>67</v>
      </c>
      <c r="Q722" s="223" t="s">
        <v>186</v>
      </c>
      <c r="R722" s="14"/>
    </row>
    <row r="723" spans="1:18" ht="79.5" thickBot="1">
      <c r="A723" s="127"/>
      <c r="B723" s="123"/>
      <c r="C723" s="63"/>
      <c r="D723" s="32"/>
      <c r="E723" s="32"/>
      <c r="F723" s="32"/>
      <c r="G723" s="169" t="s">
        <v>69</v>
      </c>
      <c r="H723" s="169" t="s">
        <v>70</v>
      </c>
      <c r="I723" s="169" t="s">
        <v>67</v>
      </c>
      <c r="J723" s="169" t="s">
        <v>109</v>
      </c>
      <c r="K723" s="169" t="s">
        <v>64</v>
      </c>
      <c r="L723" s="357">
        <v>1</v>
      </c>
      <c r="M723" s="357">
        <v>1</v>
      </c>
      <c r="N723" s="181">
        <f t="shared" si="11"/>
        <v>100</v>
      </c>
      <c r="O723" s="172">
        <f t="shared" si="9"/>
        <v>1</v>
      </c>
      <c r="P723" s="229">
        <f t="shared" si="10"/>
        <v>1</v>
      </c>
      <c r="Q723" s="174" t="s">
        <v>186</v>
      </c>
      <c r="R723" s="14"/>
    </row>
    <row r="724" spans="1:18" ht="42" customHeight="1">
      <c r="A724" s="115">
        <v>53</v>
      </c>
      <c r="B724" s="122" t="s">
        <v>121</v>
      </c>
      <c r="C724" s="55">
        <v>775</v>
      </c>
      <c r="D724" s="28">
        <v>105796602.94</v>
      </c>
      <c r="E724" s="28">
        <v>115866014.02</v>
      </c>
      <c r="F724" s="28">
        <v>109124520.8</v>
      </c>
      <c r="G724" s="163" t="s">
        <v>62</v>
      </c>
      <c r="H724" s="163" t="s">
        <v>63</v>
      </c>
      <c r="I724" s="163" t="s">
        <v>164</v>
      </c>
      <c r="J724" s="163" t="s">
        <v>109</v>
      </c>
      <c r="K724" s="163" t="s">
        <v>64</v>
      </c>
      <c r="L724" s="345">
        <v>791</v>
      </c>
      <c r="M724" s="345">
        <v>791</v>
      </c>
      <c r="N724" s="181">
        <f t="shared" si="11"/>
        <v>100</v>
      </c>
      <c r="O724" s="239">
        <f t="shared" si="9"/>
        <v>712</v>
      </c>
      <c r="P724" s="139">
        <f t="shared" si="10"/>
        <v>870</v>
      </c>
      <c r="Q724" s="147" t="s">
        <v>186</v>
      </c>
      <c r="R724" s="14"/>
    </row>
    <row r="725" spans="1:18" ht="38.25" customHeight="1">
      <c r="A725" s="117"/>
      <c r="B725" s="122"/>
      <c r="C725" s="62"/>
      <c r="D725" s="30"/>
      <c r="E725" s="30"/>
      <c r="F725" s="30"/>
      <c r="G725" s="163" t="s">
        <v>62</v>
      </c>
      <c r="H725" s="148" t="s">
        <v>63</v>
      </c>
      <c r="I725" s="148" t="s">
        <v>164</v>
      </c>
      <c r="J725" s="148" t="s">
        <v>66</v>
      </c>
      <c r="K725" s="163" t="s">
        <v>64</v>
      </c>
      <c r="L725" s="345">
        <v>2</v>
      </c>
      <c r="M725" s="345">
        <v>2</v>
      </c>
      <c r="N725" s="181">
        <f t="shared" si="11"/>
        <v>100</v>
      </c>
      <c r="O725" s="221">
        <f t="shared" si="9"/>
        <v>2</v>
      </c>
      <c r="P725" s="222">
        <f t="shared" si="10"/>
        <v>2</v>
      </c>
      <c r="Q725" s="223" t="s">
        <v>186</v>
      </c>
      <c r="R725" s="14"/>
    </row>
    <row r="726" spans="1:18" ht="29.25" customHeight="1">
      <c r="A726" s="117"/>
      <c r="B726" s="122"/>
      <c r="C726" s="62"/>
      <c r="D726" s="30"/>
      <c r="E726" s="30"/>
      <c r="F726" s="30"/>
      <c r="G726" s="163" t="s">
        <v>62</v>
      </c>
      <c r="H726" s="163" t="s">
        <v>107</v>
      </c>
      <c r="I726" s="148" t="s">
        <v>65</v>
      </c>
      <c r="J726" s="148" t="s">
        <v>109</v>
      </c>
      <c r="K726" s="163" t="s">
        <v>64</v>
      </c>
      <c r="L726" s="345">
        <v>21</v>
      </c>
      <c r="M726" s="345">
        <v>21</v>
      </c>
      <c r="N726" s="181">
        <f t="shared" si="11"/>
        <v>100</v>
      </c>
      <c r="O726" s="221">
        <f t="shared" si="9"/>
        <v>19</v>
      </c>
      <c r="P726" s="222">
        <f t="shared" si="10"/>
        <v>23</v>
      </c>
      <c r="Q726" s="223" t="s">
        <v>186</v>
      </c>
      <c r="R726" s="14"/>
    </row>
    <row r="727" spans="1:18" ht="52.5">
      <c r="A727" s="117"/>
      <c r="B727" s="122"/>
      <c r="C727" s="62"/>
      <c r="D727" s="30"/>
      <c r="E727" s="30"/>
      <c r="F727" s="30"/>
      <c r="G727" s="163" t="s">
        <v>62</v>
      </c>
      <c r="H727" s="163" t="s">
        <v>107</v>
      </c>
      <c r="I727" s="148" t="s">
        <v>65</v>
      </c>
      <c r="J727" s="148" t="s">
        <v>66</v>
      </c>
      <c r="K727" s="163" t="s">
        <v>64</v>
      </c>
      <c r="L727" s="345">
        <v>2</v>
      </c>
      <c r="M727" s="345">
        <v>2</v>
      </c>
      <c r="N727" s="181">
        <f t="shared" si="11"/>
        <v>100</v>
      </c>
      <c r="O727" s="221">
        <f>ROUND(L727-(L727*10/100),0)</f>
        <v>2</v>
      </c>
      <c r="P727" s="222">
        <f>ROUND(L727+(L727*10/100),0)</f>
        <v>2</v>
      </c>
      <c r="Q727" s="223" t="s">
        <v>186</v>
      </c>
      <c r="R727" s="14"/>
    </row>
    <row r="728" spans="1:18" ht="26.25">
      <c r="A728" s="117"/>
      <c r="B728" s="122"/>
      <c r="C728" s="62"/>
      <c r="D728" s="30"/>
      <c r="E728" s="30"/>
      <c r="F728" s="30"/>
      <c r="G728" s="163" t="s">
        <v>62</v>
      </c>
      <c r="H728" s="148" t="s">
        <v>63</v>
      </c>
      <c r="I728" s="148" t="s">
        <v>67</v>
      </c>
      <c r="J728" s="148" t="s">
        <v>109</v>
      </c>
      <c r="K728" s="163" t="s">
        <v>64</v>
      </c>
      <c r="L728" s="345">
        <v>3</v>
      </c>
      <c r="M728" s="345">
        <v>3</v>
      </c>
      <c r="N728" s="181">
        <f t="shared" si="11"/>
        <v>100</v>
      </c>
      <c r="O728" s="221">
        <f t="shared" si="9"/>
        <v>3</v>
      </c>
      <c r="P728" s="222">
        <f t="shared" si="10"/>
        <v>3</v>
      </c>
      <c r="Q728" s="223" t="s">
        <v>186</v>
      </c>
      <c r="R728" s="14"/>
    </row>
    <row r="729" spans="1:18" ht="26.25">
      <c r="A729" s="117"/>
      <c r="B729" s="122"/>
      <c r="C729" s="62"/>
      <c r="D729" s="30"/>
      <c r="E729" s="30"/>
      <c r="F729" s="30"/>
      <c r="G729" s="163" t="s">
        <v>62</v>
      </c>
      <c r="H729" s="148" t="s">
        <v>63</v>
      </c>
      <c r="I729" s="148" t="s">
        <v>67</v>
      </c>
      <c r="J729" s="148" t="s">
        <v>109</v>
      </c>
      <c r="K729" s="163" t="s">
        <v>64</v>
      </c>
      <c r="L729" s="345">
        <v>2</v>
      </c>
      <c r="M729" s="345">
        <v>2</v>
      </c>
      <c r="N729" s="181">
        <f t="shared" si="11"/>
        <v>100</v>
      </c>
      <c r="O729" s="221">
        <f t="shared" si="9"/>
        <v>2</v>
      </c>
      <c r="P729" s="222">
        <f t="shared" si="10"/>
        <v>2</v>
      </c>
      <c r="Q729" s="223" t="s">
        <v>186</v>
      </c>
      <c r="R729" s="14"/>
    </row>
    <row r="730" spans="1:18" ht="33" customHeight="1">
      <c r="A730" s="117"/>
      <c r="B730" s="122"/>
      <c r="C730" s="62"/>
      <c r="D730" s="30"/>
      <c r="E730" s="30"/>
      <c r="F730" s="30"/>
      <c r="G730" s="163" t="s">
        <v>62</v>
      </c>
      <c r="H730" s="148" t="s">
        <v>107</v>
      </c>
      <c r="I730" s="148" t="s">
        <v>67</v>
      </c>
      <c r="J730" s="148" t="s">
        <v>109</v>
      </c>
      <c r="K730" s="163" t="s">
        <v>64</v>
      </c>
      <c r="L730" s="345">
        <v>1</v>
      </c>
      <c r="M730" s="345">
        <v>1</v>
      </c>
      <c r="N730" s="181">
        <f t="shared" si="11"/>
        <v>100</v>
      </c>
      <c r="O730" s="221">
        <f>ROUND(L730-(L730*10/100),0)</f>
        <v>1</v>
      </c>
      <c r="P730" s="222">
        <f>ROUND(L730+(L730*10/100),0)</f>
        <v>1</v>
      </c>
      <c r="Q730" s="223" t="s">
        <v>186</v>
      </c>
      <c r="R730" s="14"/>
    </row>
    <row r="731" spans="1:18" ht="52.5">
      <c r="A731" s="117"/>
      <c r="B731" s="122"/>
      <c r="C731" s="62"/>
      <c r="D731" s="30"/>
      <c r="E731" s="30"/>
      <c r="F731" s="30"/>
      <c r="G731" s="163" t="s">
        <v>62</v>
      </c>
      <c r="H731" s="148" t="s">
        <v>107</v>
      </c>
      <c r="I731" s="148" t="s">
        <v>67</v>
      </c>
      <c r="J731" s="148" t="s">
        <v>66</v>
      </c>
      <c r="K731" s="163" t="s">
        <v>64</v>
      </c>
      <c r="L731" s="345">
        <v>2</v>
      </c>
      <c r="M731" s="345">
        <v>2</v>
      </c>
      <c r="N731" s="181">
        <f t="shared" si="11"/>
        <v>100</v>
      </c>
      <c r="O731" s="221">
        <f t="shared" si="9"/>
        <v>2</v>
      </c>
      <c r="P731" s="222">
        <f t="shared" si="10"/>
        <v>2</v>
      </c>
      <c r="Q731" s="223" t="s">
        <v>186</v>
      </c>
      <c r="R731" s="14"/>
    </row>
    <row r="732" spans="1:18" ht="41.25" customHeight="1">
      <c r="A732" s="117"/>
      <c r="B732" s="122"/>
      <c r="C732" s="62"/>
      <c r="D732" s="30"/>
      <c r="E732" s="30"/>
      <c r="F732" s="30"/>
      <c r="G732" s="148" t="s">
        <v>68</v>
      </c>
      <c r="H732" s="148" t="s">
        <v>63</v>
      </c>
      <c r="I732" s="148" t="s">
        <v>164</v>
      </c>
      <c r="J732" s="148" t="s">
        <v>109</v>
      </c>
      <c r="K732" s="163" t="s">
        <v>64</v>
      </c>
      <c r="L732" s="345">
        <v>833</v>
      </c>
      <c r="M732" s="345">
        <v>832</v>
      </c>
      <c r="N732" s="181">
        <f t="shared" si="11"/>
        <v>99.87995198079231</v>
      </c>
      <c r="O732" s="221">
        <f t="shared" si="9"/>
        <v>750</v>
      </c>
      <c r="P732" s="222">
        <f t="shared" si="10"/>
        <v>916</v>
      </c>
      <c r="Q732" s="223" t="s">
        <v>186</v>
      </c>
      <c r="R732" s="14"/>
    </row>
    <row r="733" spans="1:18" ht="41.25" customHeight="1">
      <c r="A733" s="117"/>
      <c r="B733" s="122"/>
      <c r="C733" s="62"/>
      <c r="D733" s="30"/>
      <c r="E733" s="30"/>
      <c r="F733" s="30"/>
      <c r="G733" s="148" t="s">
        <v>68</v>
      </c>
      <c r="H733" s="148" t="s">
        <v>63</v>
      </c>
      <c r="I733" s="148" t="s">
        <v>164</v>
      </c>
      <c r="J733" s="148" t="s">
        <v>66</v>
      </c>
      <c r="K733" s="163" t="s">
        <v>64</v>
      </c>
      <c r="L733" s="345">
        <v>1</v>
      </c>
      <c r="M733" s="345">
        <v>1</v>
      </c>
      <c r="N733" s="181">
        <f t="shared" si="11"/>
        <v>100</v>
      </c>
      <c r="O733" s="221">
        <f t="shared" si="9"/>
        <v>1</v>
      </c>
      <c r="P733" s="222">
        <f t="shared" si="10"/>
        <v>1</v>
      </c>
      <c r="Q733" s="223" t="s">
        <v>186</v>
      </c>
      <c r="R733" s="14"/>
    </row>
    <row r="734" spans="1:18" ht="29.25" customHeight="1">
      <c r="A734" s="117"/>
      <c r="B734" s="122"/>
      <c r="C734" s="62"/>
      <c r="D734" s="30"/>
      <c r="E734" s="30"/>
      <c r="F734" s="30"/>
      <c r="G734" s="148" t="s">
        <v>68</v>
      </c>
      <c r="H734" s="148" t="s">
        <v>107</v>
      </c>
      <c r="I734" s="148" t="s">
        <v>65</v>
      </c>
      <c r="J734" s="148" t="s">
        <v>109</v>
      </c>
      <c r="K734" s="163" t="s">
        <v>64</v>
      </c>
      <c r="L734" s="345">
        <v>6</v>
      </c>
      <c r="M734" s="345">
        <v>6</v>
      </c>
      <c r="N734" s="181">
        <f t="shared" si="11"/>
        <v>100</v>
      </c>
      <c r="O734" s="221">
        <f t="shared" si="9"/>
        <v>5</v>
      </c>
      <c r="P734" s="222">
        <f t="shared" si="10"/>
        <v>7</v>
      </c>
      <c r="Q734" s="223" t="s">
        <v>186</v>
      </c>
      <c r="R734" s="14"/>
    </row>
    <row r="735" spans="1:18" ht="26.25">
      <c r="A735" s="117"/>
      <c r="B735" s="122"/>
      <c r="C735" s="62"/>
      <c r="D735" s="30"/>
      <c r="E735" s="30"/>
      <c r="F735" s="30"/>
      <c r="G735" s="148" t="s">
        <v>68</v>
      </c>
      <c r="H735" s="148" t="s">
        <v>63</v>
      </c>
      <c r="I735" s="148" t="s">
        <v>67</v>
      </c>
      <c r="J735" s="148" t="s">
        <v>109</v>
      </c>
      <c r="K735" s="163" t="s">
        <v>64</v>
      </c>
      <c r="L735" s="345">
        <v>4</v>
      </c>
      <c r="M735" s="345">
        <v>4</v>
      </c>
      <c r="N735" s="181">
        <f t="shared" si="11"/>
        <v>100</v>
      </c>
      <c r="O735" s="221">
        <f t="shared" si="9"/>
        <v>4</v>
      </c>
      <c r="P735" s="222">
        <f t="shared" si="10"/>
        <v>4</v>
      </c>
      <c r="Q735" s="223" t="s">
        <v>186</v>
      </c>
      <c r="R735" s="14"/>
    </row>
    <row r="736" spans="1:18" ht="30" customHeight="1">
      <c r="A736" s="117"/>
      <c r="B736" s="122"/>
      <c r="C736" s="62"/>
      <c r="D736" s="30"/>
      <c r="E736" s="30"/>
      <c r="F736" s="30"/>
      <c r="G736" s="148" t="s">
        <v>68</v>
      </c>
      <c r="H736" s="148" t="s">
        <v>107</v>
      </c>
      <c r="I736" s="148" t="s">
        <v>67</v>
      </c>
      <c r="J736" s="148" t="s">
        <v>109</v>
      </c>
      <c r="K736" s="163" t="s">
        <v>64</v>
      </c>
      <c r="L736" s="345">
        <v>3</v>
      </c>
      <c r="M736" s="345">
        <v>3</v>
      </c>
      <c r="N736" s="181">
        <f t="shared" si="11"/>
        <v>100</v>
      </c>
      <c r="O736" s="221">
        <f t="shared" si="9"/>
        <v>3</v>
      </c>
      <c r="P736" s="222">
        <f t="shared" si="10"/>
        <v>3</v>
      </c>
      <c r="Q736" s="223" t="s">
        <v>186</v>
      </c>
      <c r="R736" s="14"/>
    </row>
    <row r="737" spans="1:18" ht="52.5">
      <c r="A737" s="117"/>
      <c r="B737" s="122"/>
      <c r="C737" s="62"/>
      <c r="D737" s="30"/>
      <c r="E737" s="30"/>
      <c r="F737" s="30"/>
      <c r="G737" s="166" t="s">
        <v>68</v>
      </c>
      <c r="H737" s="166" t="s">
        <v>107</v>
      </c>
      <c r="I737" s="166" t="s">
        <v>67</v>
      </c>
      <c r="J737" s="166" t="s">
        <v>66</v>
      </c>
      <c r="K737" s="284" t="s">
        <v>64</v>
      </c>
      <c r="L737" s="356">
        <v>2</v>
      </c>
      <c r="M737" s="356">
        <v>2</v>
      </c>
      <c r="N737" s="181">
        <f t="shared" si="11"/>
        <v>100</v>
      </c>
      <c r="O737" s="257">
        <f t="shared" si="9"/>
        <v>2</v>
      </c>
      <c r="P737" s="258">
        <f t="shared" si="10"/>
        <v>2</v>
      </c>
      <c r="Q737" s="245" t="s">
        <v>186</v>
      </c>
      <c r="R737" s="14"/>
    </row>
    <row r="738" spans="1:18" ht="67.5" customHeight="1" thickBot="1">
      <c r="A738" s="118"/>
      <c r="B738" s="123"/>
      <c r="C738" s="63"/>
      <c r="D738" s="32"/>
      <c r="E738" s="32"/>
      <c r="F738" s="32"/>
      <c r="G738" s="169" t="s">
        <v>69</v>
      </c>
      <c r="H738" s="169" t="s">
        <v>70</v>
      </c>
      <c r="I738" s="169" t="s">
        <v>63</v>
      </c>
      <c r="J738" s="169" t="s">
        <v>109</v>
      </c>
      <c r="K738" s="169" t="s">
        <v>64</v>
      </c>
      <c r="L738" s="346">
        <v>99</v>
      </c>
      <c r="M738" s="346">
        <v>99</v>
      </c>
      <c r="N738" s="174">
        <f t="shared" si="11"/>
        <v>100</v>
      </c>
      <c r="O738" s="221">
        <f aca="true" t="shared" si="12" ref="O738:O744">ROUND(L738-(L738*10/100),0)</f>
        <v>89</v>
      </c>
      <c r="P738" s="222">
        <f aca="true" t="shared" si="13" ref="P738:P744">ROUND(L738+(L738*10/100),0)</f>
        <v>109</v>
      </c>
      <c r="Q738" s="223" t="s">
        <v>186</v>
      </c>
      <c r="R738" s="14"/>
    </row>
    <row r="739" spans="1:18" ht="26.25">
      <c r="A739" s="117">
        <v>54</v>
      </c>
      <c r="B739" s="128" t="s">
        <v>74</v>
      </c>
      <c r="C739" s="55">
        <v>775</v>
      </c>
      <c r="D739" s="28">
        <v>71599644.8</v>
      </c>
      <c r="E739" s="28">
        <v>75044320.28</v>
      </c>
      <c r="F739" s="28">
        <v>69476364.87</v>
      </c>
      <c r="G739" s="163" t="s">
        <v>75</v>
      </c>
      <c r="H739" s="163" t="s">
        <v>63</v>
      </c>
      <c r="I739" s="163" t="s">
        <v>63</v>
      </c>
      <c r="J739" s="163" t="s">
        <v>63</v>
      </c>
      <c r="K739" s="163" t="s">
        <v>71</v>
      </c>
      <c r="L739" s="358">
        <v>765312</v>
      </c>
      <c r="M739" s="358">
        <v>765312</v>
      </c>
      <c r="N739" s="177">
        <f t="shared" si="11"/>
        <v>100</v>
      </c>
      <c r="O739" s="218">
        <f t="shared" si="12"/>
        <v>688781</v>
      </c>
      <c r="P739" s="219">
        <f t="shared" si="13"/>
        <v>841843</v>
      </c>
      <c r="Q739" s="143" t="s">
        <v>186</v>
      </c>
      <c r="R739" s="14"/>
    </row>
    <row r="740" spans="1:18" ht="32.25" customHeight="1">
      <c r="A740" s="117"/>
      <c r="B740" s="128"/>
      <c r="C740" s="65"/>
      <c r="D740" s="30"/>
      <c r="E740" s="30"/>
      <c r="F740" s="30"/>
      <c r="G740" s="154" t="s">
        <v>200</v>
      </c>
      <c r="H740" s="254" t="s">
        <v>63</v>
      </c>
      <c r="I740" s="154" t="s">
        <v>63</v>
      </c>
      <c r="J740" s="254" t="s">
        <v>63</v>
      </c>
      <c r="K740" s="148" t="s">
        <v>20</v>
      </c>
      <c r="L740" s="342">
        <v>29</v>
      </c>
      <c r="M740" s="342">
        <v>29</v>
      </c>
      <c r="N740" s="181">
        <f t="shared" si="11"/>
        <v>100</v>
      </c>
      <c r="O740" s="221">
        <f t="shared" si="12"/>
        <v>26</v>
      </c>
      <c r="P740" s="222">
        <f t="shared" si="13"/>
        <v>32</v>
      </c>
      <c r="Q740" s="223" t="s">
        <v>186</v>
      </c>
      <c r="R740" s="14"/>
    </row>
    <row r="741" spans="1:18" ht="34.5" customHeight="1" thickBot="1">
      <c r="A741" s="117"/>
      <c r="B741" s="128"/>
      <c r="C741" s="65"/>
      <c r="D741" s="32"/>
      <c r="E741" s="32"/>
      <c r="F741" s="32"/>
      <c r="G741" s="247"/>
      <c r="H741" s="154"/>
      <c r="I741" s="247"/>
      <c r="J741" s="359"/>
      <c r="K741" s="166" t="s">
        <v>201</v>
      </c>
      <c r="L741" s="360">
        <v>4856</v>
      </c>
      <c r="M741" s="360">
        <v>4856</v>
      </c>
      <c r="N741" s="174">
        <f t="shared" si="11"/>
        <v>100</v>
      </c>
      <c r="O741" s="243">
        <f t="shared" si="12"/>
        <v>4370</v>
      </c>
      <c r="P741" s="244">
        <f t="shared" si="13"/>
        <v>5342</v>
      </c>
      <c r="Q741" s="361" t="s">
        <v>186</v>
      </c>
      <c r="R741" s="14"/>
    </row>
    <row r="742" spans="1:18" ht="25.5" customHeight="1">
      <c r="A742" s="115">
        <v>55</v>
      </c>
      <c r="B742" s="129" t="s">
        <v>110</v>
      </c>
      <c r="C742" s="55">
        <v>775</v>
      </c>
      <c r="D742" s="30">
        <v>16575370</v>
      </c>
      <c r="E742" s="28">
        <v>16762021.39</v>
      </c>
      <c r="F742" s="30">
        <v>15358238.73</v>
      </c>
      <c r="G742" s="253" t="s">
        <v>75</v>
      </c>
      <c r="H742" s="253" t="s">
        <v>63</v>
      </c>
      <c r="I742" s="253" t="s">
        <v>63</v>
      </c>
      <c r="J742" s="163" t="s">
        <v>63</v>
      </c>
      <c r="K742" s="253" t="s">
        <v>71</v>
      </c>
      <c r="L742" s="358">
        <v>176022</v>
      </c>
      <c r="M742" s="358">
        <v>176022</v>
      </c>
      <c r="N742" s="177">
        <f t="shared" si="11"/>
        <v>100</v>
      </c>
      <c r="O742" s="218">
        <f t="shared" si="12"/>
        <v>158420</v>
      </c>
      <c r="P742" s="219">
        <f t="shared" si="13"/>
        <v>193624</v>
      </c>
      <c r="Q742" s="143" t="s">
        <v>186</v>
      </c>
      <c r="R742" s="14"/>
    </row>
    <row r="743" spans="1:18" ht="34.5" customHeight="1">
      <c r="A743" s="117"/>
      <c r="B743" s="128"/>
      <c r="C743" s="65"/>
      <c r="D743" s="30"/>
      <c r="E743" s="30"/>
      <c r="F743" s="30"/>
      <c r="G743" s="247" t="s">
        <v>200</v>
      </c>
      <c r="H743" s="159" t="s">
        <v>63</v>
      </c>
      <c r="I743" s="247" t="s">
        <v>63</v>
      </c>
      <c r="J743" s="159" t="s">
        <v>63</v>
      </c>
      <c r="K743" s="163" t="s">
        <v>20</v>
      </c>
      <c r="L743" s="342">
        <v>16</v>
      </c>
      <c r="M743" s="342">
        <v>16</v>
      </c>
      <c r="N743" s="181">
        <f t="shared" si="11"/>
        <v>100</v>
      </c>
      <c r="O743" s="239">
        <f t="shared" si="12"/>
        <v>14</v>
      </c>
      <c r="P743" s="139">
        <f t="shared" si="13"/>
        <v>18</v>
      </c>
      <c r="Q743" s="147" t="s">
        <v>186</v>
      </c>
      <c r="R743" s="14"/>
    </row>
    <row r="744" spans="1:18" ht="56.25" customHeight="1" thickBot="1">
      <c r="A744" s="118"/>
      <c r="B744" s="130"/>
      <c r="C744" s="66"/>
      <c r="D744" s="32"/>
      <c r="E744" s="32"/>
      <c r="F744" s="32"/>
      <c r="G744" s="167"/>
      <c r="H744" s="359"/>
      <c r="I744" s="167"/>
      <c r="J744" s="359"/>
      <c r="K744" s="169" t="s">
        <v>201</v>
      </c>
      <c r="L744" s="362">
        <v>1282</v>
      </c>
      <c r="M744" s="362">
        <v>1282</v>
      </c>
      <c r="N744" s="174">
        <f t="shared" si="11"/>
        <v>100</v>
      </c>
      <c r="O744" s="350">
        <f t="shared" si="12"/>
        <v>1154</v>
      </c>
      <c r="P744" s="351">
        <f t="shared" si="13"/>
        <v>1410</v>
      </c>
      <c r="Q744" s="352" t="s">
        <v>186</v>
      </c>
      <c r="R744" s="14"/>
    </row>
    <row r="745" spans="11:14" ht="13.5">
      <c r="K745" s="9"/>
      <c r="L745" s="8"/>
      <c r="M745" s="8"/>
      <c r="N745" s="4"/>
    </row>
    <row r="746" spans="4:14" ht="13.5">
      <c r="D746" s="67"/>
      <c r="E746" s="67"/>
      <c r="F746" s="67"/>
      <c r="K746" s="9"/>
      <c r="L746" s="8"/>
      <c r="M746" s="8"/>
      <c r="N746" s="4"/>
    </row>
    <row r="747" spans="4:20" ht="13.5">
      <c r="D747" s="67"/>
      <c r="E747" s="67"/>
      <c r="F747" s="67"/>
      <c r="K747" s="9"/>
      <c r="L747" s="8"/>
      <c r="M747" s="8"/>
      <c r="T747" s="10"/>
    </row>
    <row r="748" spans="4:13" ht="13.5">
      <c r="D748" s="67"/>
      <c r="E748" s="67"/>
      <c r="F748" s="67"/>
      <c r="K748" s="9"/>
      <c r="L748" s="8"/>
      <c r="M748" s="8"/>
    </row>
    <row r="749" spans="4:13" ht="13.5">
      <c r="D749" s="67"/>
      <c r="E749" s="67"/>
      <c r="F749" s="67"/>
      <c r="K749" s="9"/>
      <c r="L749" s="8"/>
      <c r="M749" s="8"/>
    </row>
    <row r="750" spans="11:13" ht="13.5">
      <c r="K750" s="9"/>
      <c r="L750" s="11"/>
      <c r="M750" s="11"/>
    </row>
    <row r="751" spans="11:13" ht="13.5">
      <c r="K751" s="9"/>
      <c r="L751" s="11"/>
      <c r="M751" s="11"/>
    </row>
    <row r="753" spans="11:13" ht="13.5">
      <c r="K753" s="9"/>
      <c r="L753" s="11"/>
      <c r="M753" s="11"/>
    </row>
  </sheetData>
  <sheetProtection/>
  <autoFilter ref="A6:T753"/>
  <mergeCells count="845">
    <mergeCell ref="A24:A53"/>
    <mergeCell ref="B24:B53"/>
    <mergeCell ref="C92:C93"/>
    <mergeCell ref="A8:B8"/>
    <mergeCell ref="D739:D741"/>
    <mergeCell ref="E739:E741"/>
    <mergeCell ref="F739:F741"/>
    <mergeCell ref="D742:D744"/>
    <mergeCell ref="E742:E744"/>
    <mergeCell ref="F742:F744"/>
    <mergeCell ref="D714:D723"/>
    <mergeCell ref="E714:E723"/>
    <mergeCell ref="F714:F723"/>
    <mergeCell ref="D724:D738"/>
    <mergeCell ref="E724:E738"/>
    <mergeCell ref="F724:F738"/>
    <mergeCell ref="D683:D698"/>
    <mergeCell ref="E683:E698"/>
    <mergeCell ref="F683:F698"/>
    <mergeCell ref="D699:D713"/>
    <mergeCell ref="E699:E713"/>
    <mergeCell ref="F699:F713"/>
    <mergeCell ref="D657:D671"/>
    <mergeCell ref="E657:E671"/>
    <mergeCell ref="F657:F671"/>
    <mergeCell ref="D672:D682"/>
    <mergeCell ref="E672:E682"/>
    <mergeCell ref="F672:F682"/>
    <mergeCell ref="D642:D649"/>
    <mergeCell ref="E642:E649"/>
    <mergeCell ref="F642:F649"/>
    <mergeCell ref="D650:D656"/>
    <mergeCell ref="E650:E656"/>
    <mergeCell ref="F650:F656"/>
    <mergeCell ref="D620:D631"/>
    <mergeCell ref="E620:E631"/>
    <mergeCell ref="F620:F631"/>
    <mergeCell ref="E632:E641"/>
    <mergeCell ref="D632:D641"/>
    <mergeCell ref="F632:F641"/>
    <mergeCell ref="D601:D610"/>
    <mergeCell ref="E601:E610"/>
    <mergeCell ref="F601:F610"/>
    <mergeCell ref="D611:D619"/>
    <mergeCell ref="E611:E619"/>
    <mergeCell ref="F611:F619"/>
    <mergeCell ref="D582:D592"/>
    <mergeCell ref="E582:E592"/>
    <mergeCell ref="F582:F592"/>
    <mergeCell ref="D593:D600"/>
    <mergeCell ref="E593:E600"/>
    <mergeCell ref="F593:F600"/>
    <mergeCell ref="D546:D563"/>
    <mergeCell ref="E546:E563"/>
    <mergeCell ref="F546:F563"/>
    <mergeCell ref="D564:D581"/>
    <mergeCell ref="E564:E581"/>
    <mergeCell ref="F564:F581"/>
    <mergeCell ref="E506:E523"/>
    <mergeCell ref="F506:F523"/>
    <mergeCell ref="D524:D545"/>
    <mergeCell ref="E524:E545"/>
    <mergeCell ref="F524:F545"/>
    <mergeCell ref="C9:C20"/>
    <mergeCell ref="D472:D487"/>
    <mergeCell ref="E472:E487"/>
    <mergeCell ref="F472:F487"/>
    <mergeCell ref="F488:F505"/>
    <mergeCell ref="E488:E505"/>
    <mergeCell ref="D488:D505"/>
    <mergeCell ref="D432:D447"/>
    <mergeCell ref="E432:E447"/>
    <mergeCell ref="F432:F447"/>
    <mergeCell ref="D448:D471"/>
    <mergeCell ref="E448:E471"/>
    <mergeCell ref="F448:F471"/>
    <mergeCell ref="D388:D411"/>
    <mergeCell ref="E388:E411"/>
    <mergeCell ref="F388:F411"/>
    <mergeCell ref="D412:D431"/>
    <mergeCell ref="E412:E431"/>
    <mergeCell ref="F412:F431"/>
    <mergeCell ref="D360:D375"/>
    <mergeCell ref="E360:E375"/>
    <mergeCell ref="F360:F375"/>
    <mergeCell ref="D376:D387"/>
    <mergeCell ref="E376:E387"/>
    <mergeCell ref="F376:F387"/>
    <mergeCell ref="F316:F343"/>
    <mergeCell ref="D316:D343"/>
    <mergeCell ref="E316:E343"/>
    <mergeCell ref="D344:D359"/>
    <mergeCell ref="E344:E359"/>
    <mergeCell ref="F344:F359"/>
    <mergeCell ref="D282:D299"/>
    <mergeCell ref="E282:E299"/>
    <mergeCell ref="F282:F299"/>
    <mergeCell ref="D300:D315"/>
    <mergeCell ref="E300:E315"/>
    <mergeCell ref="F300:F315"/>
    <mergeCell ref="F250:F267"/>
    <mergeCell ref="E250:E267"/>
    <mergeCell ref="D250:D267"/>
    <mergeCell ref="D268:D281"/>
    <mergeCell ref="E268:E281"/>
    <mergeCell ref="F268:F281"/>
    <mergeCell ref="D224:D235"/>
    <mergeCell ref="E224:E235"/>
    <mergeCell ref="F224:F235"/>
    <mergeCell ref="D236:D249"/>
    <mergeCell ref="E236:E249"/>
    <mergeCell ref="F236:F249"/>
    <mergeCell ref="D200:D211"/>
    <mergeCell ref="E200:E211"/>
    <mergeCell ref="F200:F211"/>
    <mergeCell ref="F212:F223"/>
    <mergeCell ref="E212:E223"/>
    <mergeCell ref="D212:D223"/>
    <mergeCell ref="D168:D183"/>
    <mergeCell ref="E168:E183"/>
    <mergeCell ref="F168:F183"/>
    <mergeCell ref="F184:F199"/>
    <mergeCell ref="E184:E199"/>
    <mergeCell ref="D184:D199"/>
    <mergeCell ref="D136:D149"/>
    <mergeCell ref="F136:F149"/>
    <mergeCell ref="D150:D167"/>
    <mergeCell ref="E150:E167"/>
    <mergeCell ref="F150:F167"/>
    <mergeCell ref="B59:B72"/>
    <mergeCell ref="E107:E113"/>
    <mergeCell ref="F107:F113"/>
    <mergeCell ref="D114:D116"/>
    <mergeCell ref="E114:E116"/>
    <mergeCell ref="F114:F116"/>
    <mergeCell ref="D117:D124"/>
    <mergeCell ref="E117:E124"/>
    <mergeCell ref="F117:F124"/>
    <mergeCell ref="D21:D23"/>
    <mergeCell ref="E21:E23"/>
    <mergeCell ref="F21:F23"/>
    <mergeCell ref="D9:D20"/>
    <mergeCell ref="E9:E20"/>
    <mergeCell ref="F9:F20"/>
    <mergeCell ref="D59:D72"/>
    <mergeCell ref="E59:E72"/>
    <mergeCell ref="F59:F72"/>
    <mergeCell ref="D24:D53"/>
    <mergeCell ref="E24:E53"/>
    <mergeCell ref="F24:F53"/>
    <mergeCell ref="E125:E132"/>
    <mergeCell ref="F125:F132"/>
    <mergeCell ref="C133:C134"/>
    <mergeCell ref="D133:D134"/>
    <mergeCell ref="F133:F134"/>
    <mergeCell ref="E133:E134"/>
    <mergeCell ref="C101:C103"/>
    <mergeCell ref="C104:C106"/>
    <mergeCell ref="D104:D106"/>
    <mergeCell ref="E104:E106"/>
    <mergeCell ref="F104:F106"/>
    <mergeCell ref="J104:J105"/>
    <mergeCell ref="I104:I105"/>
    <mergeCell ref="D101:D103"/>
    <mergeCell ref="E101:E103"/>
    <mergeCell ref="F101:F103"/>
    <mergeCell ref="A100:B100"/>
    <mergeCell ref="D100:M100"/>
    <mergeCell ref="B73:B99"/>
    <mergeCell ref="D73:D99"/>
    <mergeCell ref="E73:E99"/>
    <mergeCell ref="F73:F99"/>
    <mergeCell ref="L5:L6"/>
    <mergeCell ref="D8:Q8"/>
    <mergeCell ref="C21:C23"/>
    <mergeCell ref="C24:C53"/>
    <mergeCell ref="C54:C58"/>
    <mergeCell ref="D54:D58"/>
    <mergeCell ref="E54:E58"/>
    <mergeCell ref="F54:F58"/>
    <mergeCell ref="G5:G6"/>
    <mergeCell ref="H5:H6"/>
    <mergeCell ref="I5:I6"/>
    <mergeCell ref="J5:J6"/>
    <mergeCell ref="K5:K6"/>
    <mergeCell ref="Q5:Q6"/>
    <mergeCell ref="P5:P6"/>
    <mergeCell ref="O5:O6"/>
    <mergeCell ref="N4:N6"/>
    <mergeCell ref="M5:M6"/>
    <mergeCell ref="O4:Q4"/>
    <mergeCell ref="G15:G16"/>
    <mergeCell ref="G12:G13"/>
    <mergeCell ref="H12:H13"/>
    <mergeCell ref="B9:B20"/>
    <mergeCell ref="A4:A6"/>
    <mergeCell ref="C4:C6"/>
    <mergeCell ref="B4:B6"/>
    <mergeCell ref="D5:D6"/>
    <mergeCell ref="E5:E6"/>
    <mergeCell ref="F5:F6"/>
    <mergeCell ref="B632:B641"/>
    <mergeCell ref="A724:A738"/>
    <mergeCell ref="A632:A641"/>
    <mergeCell ref="B642:B649"/>
    <mergeCell ref="B268:B281"/>
    <mergeCell ref="G276:G281"/>
    <mergeCell ref="B593:B600"/>
    <mergeCell ref="A601:A610"/>
    <mergeCell ref="A611:A619"/>
    <mergeCell ref="B601:B610"/>
    <mergeCell ref="H276:H281"/>
    <mergeCell ref="A650:A656"/>
    <mergeCell ref="B650:B656"/>
    <mergeCell ref="A657:A671"/>
    <mergeCell ref="A672:A682"/>
    <mergeCell ref="A683:A698"/>
    <mergeCell ref="B683:B698"/>
    <mergeCell ref="A582:A592"/>
    <mergeCell ref="B582:B592"/>
    <mergeCell ref="A593:A600"/>
    <mergeCell ref="B620:B631"/>
    <mergeCell ref="H96:H97"/>
    <mergeCell ref="I96:I97"/>
    <mergeCell ref="I740:I741"/>
    <mergeCell ref="B21:B23"/>
    <mergeCell ref="I578:I579"/>
    <mergeCell ref="I450:I451"/>
    <mergeCell ref="I390:I391"/>
    <mergeCell ref="I382:I383"/>
    <mergeCell ref="G740:G741"/>
    <mergeCell ref="J488:J489"/>
    <mergeCell ref="G572:G581"/>
    <mergeCell ref="H272:H275"/>
    <mergeCell ref="G96:G97"/>
    <mergeCell ref="J388:J389"/>
    <mergeCell ref="J382:J383"/>
    <mergeCell ref="I388:I389"/>
    <mergeCell ref="I478:J479"/>
    <mergeCell ref="J520:J521"/>
    <mergeCell ref="J400:J401"/>
    <mergeCell ref="G743:G744"/>
    <mergeCell ref="H743:H744"/>
    <mergeCell ref="I743:I744"/>
    <mergeCell ref="J743:J744"/>
    <mergeCell ref="I568:I569"/>
    <mergeCell ref="J560:J561"/>
    <mergeCell ref="I580:J581"/>
    <mergeCell ref="J578:J579"/>
    <mergeCell ref="G564:G571"/>
    <mergeCell ref="J572:J573"/>
    <mergeCell ref="A742:A744"/>
    <mergeCell ref="B742:B744"/>
    <mergeCell ref="B2:M2"/>
    <mergeCell ref="K4:M4"/>
    <mergeCell ref="G4:J4"/>
    <mergeCell ref="A21:A23"/>
    <mergeCell ref="I12:I13"/>
    <mergeCell ref="I19:I20"/>
    <mergeCell ref="I168:I169"/>
    <mergeCell ref="A739:A741"/>
    <mergeCell ref="H740:H741"/>
    <mergeCell ref="H554:H563"/>
    <mergeCell ref="A699:A713"/>
    <mergeCell ref="G360:G367"/>
    <mergeCell ref="G368:G375"/>
    <mergeCell ref="B388:B411"/>
    <mergeCell ref="B506:B523"/>
    <mergeCell ref="B376:B387"/>
    <mergeCell ref="B546:B563"/>
    <mergeCell ref="G514:G523"/>
    <mergeCell ref="A9:A20"/>
    <mergeCell ref="J740:J741"/>
    <mergeCell ref="B739:B741"/>
    <mergeCell ref="G300:G305"/>
    <mergeCell ref="I338:I339"/>
    <mergeCell ref="B168:B183"/>
    <mergeCell ref="I202:I203"/>
    <mergeCell ref="I172:I173"/>
    <mergeCell ref="I358:J359"/>
    <mergeCell ref="I378:I379"/>
    <mergeCell ref="J378:J379"/>
    <mergeCell ref="G352:G359"/>
    <mergeCell ref="H352:H359"/>
    <mergeCell ref="J360:J361"/>
    <mergeCell ref="J352:J353"/>
    <mergeCell ref="H368:H375"/>
    <mergeCell ref="I364:I365"/>
    <mergeCell ref="I376:I377"/>
    <mergeCell ref="J376:J377"/>
    <mergeCell ref="J370:J371"/>
    <mergeCell ref="J294:J295"/>
    <mergeCell ref="J402:J403"/>
    <mergeCell ref="I396:J397"/>
    <mergeCell ref="J310:J311"/>
    <mergeCell ref="I310:I311"/>
    <mergeCell ref="I392:I393"/>
    <mergeCell ref="I394:I395"/>
    <mergeCell ref="I398:I399"/>
    <mergeCell ref="I374:J375"/>
    <mergeCell ref="I370:I371"/>
    <mergeCell ref="I380:J381"/>
    <mergeCell ref="I372:I373"/>
    <mergeCell ref="I216:J217"/>
    <mergeCell ref="I232:I233"/>
    <mergeCell ref="I340:I341"/>
    <mergeCell ref="I344:I345"/>
    <mergeCell ref="I312:I313"/>
    <mergeCell ref="I314:J315"/>
    <mergeCell ref="I294:I295"/>
    <mergeCell ref="J316:J317"/>
    <mergeCell ref="J336:J337"/>
    <mergeCell ref="J262:J263"/>
    <mergeCell ref="I356:I357"/>
    <mergeCell ref="I346:I347"/>
    <mergeCell ref="I360:I361"/>
    <mergeCell ref="I368:I369"/>
    <mergeCell ref="J368:J369"/>
    <mergeCell ref="I342:J343"/>
    <mergeCell ref="I354:I355"/>
    <mergeCell ref="I362:I363"/>
    <mergeCell ref="J344:J345"/>
    <mergeCell ref="J354:J355"/>
    <mergeCell ref="J320:J321"/>
    <mergeCell ref="J328:J329"/>
    <mergeCell ref="J322:J323"/>
    <mergeCell ref="I316:I317"/>
    <mergeCell ref="I320:I321"/>
    <mergeCell ref="J338:J339"/>
    <mergeCell ref="J324:J325"/>
    <mergeCell ref="J334:J335"/>
    <mergeCell ref="G344:G351"/>
    <mergeCell ref="I348:I349"/>
    <mergeCell ref="H324:H327"/>
    <mergeCell ref="J332:J333"/>
    <mergeCell ref="H332:H333"/>
    <mergeCell ref="H382:H387"/>
    <mergeCell ref="H334:H339"/>
    <mergeCell ref="I334:I335"/>
    <mergeCell ref="I366:J367"/>
    <mergeCell ref="J356:J357"/>
    <mergeCell ref="H300:H305"/>
    <mergeCell ref="I322:I323"/>
    <mergeCell ref="G306:G315"/>
    <mergeCell ref="G328:G343"/>
    <mergeCell ref="I336:I337"/>
    <mergeCell ref="I328:I329"/>
    <mergeCell ref="H306:H315"/>
    <mergeCell ref="I308:I309"/>
    <mergeCell ref="I324:I325"/>
    <mergeCell ref="H322:H323"/>
    <mergeCell ref="J394:J395"/>
    <mergeCell ref="J384:J385"/>
    <mergeCell ref="J392:J393"/>
    <mergeCell ref="J348:J349"/>
    <mergeCell ref="J340:J341"/>
    <mergeCell ref="J296:J297"/>
    <mergeCell ref="J300:J301"/>
    <mergeCell ref="J390:J391"/>
    <mergeCell ref="J372:J373"/>
    <mergeCell ref="J312:J313"/>
    <mergeCell ref="J292:J293"/>
    <mergeCell ref="J186:J187"/>
    <mergeCell ref="I218:I219"/>
    <mergeCell ref="I198:J199"/>
    <mergeCell ref="I252:I253"/>
    <mergeCell ref="J208:J209"/>
    <mergeCell ref="J272:J273"/>
    <mergeCell ref="I272:I273"/>
    <mergeCell ref="I282:I283"/>
    <mergeCell ref="J270:J271"/>
    <mergeCell ref="J184:J185"/>
    <mergeCell ref="J188:J189"/>
    <mergeCell ref="I188:I189"/>
    <mergeCell ref="I140:J141"/>
    <mergeCell ref="I162:I163"/>
    <mergeCell ref="I156:J157"/>
    <mergeCell ref="I164:I165"/>
    <mergeCell ref="I150:I151"/>
    <mergeCell ref="J164:J165"/>
    <mergeCell ref="I148:J149"/>
    <mergeCell ref="I146:I147"/>
    <mergeCell ref="I160:I161"/>
    <mergeCell ref="I520:I521"/>
    <mergeCell ref="H176:H183"/>
    <mergeCell ref="H158:H167"/>
    <mergeCell ref="I176:I177"/>
    <mergeCell ref="H530:H531"/>
    <mergeCell ref="I542:I543"/>
    <mergeCell ref="I284:I285"/>
    <mergeCell ref="I524:I525"/>
    <mergeCell ref="I264:I265"/>
    <mergeCell ref="I250:I251"/>
    <mergeCell ref="I576:I577"/>
    <mergeCell ref="H546:H553"/>
    <mergeCell ref="I178:I179"/>
    <mergeCell ref="H282:H289"/>
    <mergeCell ref="H290:H299"/>
    <mergeCell ref="I300:I301"/>
    <mergeCell ref="I538:I539"/>
    <mergeCell ref="H506:H513"/>
    <mergeCell ref="I572:I573"/>
    <mergeCell ref="I546:I547"/>
    <mergeCell ref="I570:J571"/>
    <mergeCell ref="J574:J575"/>
    <mergeCell ref="J576:J577"/>
    <mergeCell ref="I550:I551"/>
    <mergeCell ref="J550:J551"/>
    <mergeCell ref="J558:J559"/>
    <mergeCell ref="I556:I557"/>
    <mergeCell ref="J556:J557"/>
    <mergeCell ref="I574:I575"/>
    <mergeCell ref="I566:I567"/>
    <mergeCell ref="G536:G545"/>
    <mergeCell ref="A564:A581"/>
    <mergeCell ref="G546:G553"/>
    <mergeCell ref="A524:A545"/>
    <mergeCell ref="G554:G563"/>
    <mergeCell ref="A506:A523"/>
    <mergeCell ref="B524:B545"/>
    <mergeCell ref="A546:A563"/>
    <mergeCell ref="G524:G535"/>
    <mergeCell ref="D506:D523"/>
    <mergeCell ref="I558:I559"/>
    <mergeCell ref="H536:H545"/>
    <mergeCell ref="I562:J563"/>
    <mergeCell ref="H524:H529"/>
    <mergeCell ref="I530:I531"/>
    <mergeCell ref="J530:J531"/>
    <mergeCell ref="H534:H535"/>
    <mergeCell ref="I544:J545"/>
    <mergeCell ref="H532:H533"/>
    <mergeCell ref="J538:J539"/>
    <mergeCell ref="I554:I555"/>
    <mergeCell ref="J554:J555"/>
    <mergeCell ref="I540:I541"/>
    <mergeCell ref="I536:I537"/>
    <mergeCell ref="J536:J537"/>
    <mergeCell ref="I552:J553"/>
    <mergeCell ref="J546:J547"/>
    <mergeCell ref="J540:J541"/>
    <mergeCell ref="I548:I549"/>
    <mergeCell ref="J548:J549"/>
    <mergeCell ref="J480:J481"/>
    <mergeCell ref="J472:J473"/>
    <mergeCell ref="I472:I473"/>
    <mergeCell ref="I474:I475"/>
    <mergeCell ref="J474:J475"/>
    <mergeCell ref="J506:J507"/>
    <mergeCell ref="J502:J503"/>
    <mergeCell ref="I494:J495"/>
    <mergeCell ref="J496:J497"/>
    <mergeCell ref="I504:J505"/>
    <mergeCell ref="H514:H523"/>
    <mergeCell ref="I514:I515"/>
    <mergeCell ref="I476:I477"/>
    <mergeCell ref="J492:J493"/>
    <mergeCell ref="I484:I485"/>
    <mergeCell ref="I490:I491"/>
    <mergeCell ref="I498:I499"/>
    <mergeCell ref="I522:J523"/>
    <mergeCell ref="J484:J485"/>
    <mergeCell ref="J476:J477"/>
    <mergeCell ref="J424:J425"/>
    <mergeCell ref="I434:I435"/>
    <mergeCell ref="J464:J465"/>
    <mergeCell ref="J428:J429"/>
    <mergeCell ref="I466:I467"/>
    <mergeCell ref="I468:I469"/>
    <mergeCell ref="I442:I443"/>
    <mergeCell ref="I452:I453"/>
    <mergeCell ref="J468:J469"/>
    <mergeCell ref="I462:I463"/>
    <mergeCell ref="I460:I461"/>
    <mergeCell ref="J460:J461"/>
    <mergeCell ref="J444:J445"/>
    <mergeCell ref="I446:J447"/>
    <mergeCell ref="I470:J471"/>
    <mergeCell ref="G472:G479"/>
    <mergeCell ref="G488:G495"/>
    <mergeCell ref="G460:G471"/>
    <mergeCell ref="H452:H453"/>
    <mergeCell ref="H456:H459"/>
    <mergeCell ref="H460:H471"/>
    <mergeCell ref="H454:H455"/>
    <mergeCell ref="H472:H479"/>
    <mergeCell ref="G480:G487"/>
    <mergeCell ref="H488:H495"/>
    <mergeCell ref="H432:H437"/>
    <mergeCell ref="I454:I455"/>
    <mergeCell ref="G432:G437"/>
    <mergeCell ref="I426:I427"/>
    <mergeCell ref="G448:G459"/>
    <mergeCell ref="H438:H447"/>
    <mergeCell ref="G438:G447"/>
    <mergeCell ref="H448:H449"/>
    <mergeCell ref="H450:H451"/>
    <mergeCell ref="I456:I457"/>
    <mergeCell ref="H412:H419"/>
    <mergeCell ref="I418:J419"/>
    <mergeCell ref="G420:G431"/>
    <mergeCell ref="J414:J415"/>
    <mergeCell ref="H420:H431"/>
    <mergeCell ref="I422:I423"/>
    <mergeCell ref="J420:J421"/>
    <mergeCell ref="J426:J427"/>
    <mergeCell ref="J422:J423"/>
    <mergeCell ref="J416:J417"/>
    <mergeCell ref="J224:J225"/>
    <mergeCell ref="H218:H223"/>
    <mergeCell ref="I402:I403"/>
    <mergeCell ref="G388:G397"/>
    <mergeCell ref="H388:H397"/>
    <mergeCell ref="J284:J285"/>
    <mergeCell ref="I258:I259"/>
    <mergeCell ref="I262:I263"/>
    <mergeCell ref="I240:J241"/>
    <mergeCell ref="J276:J277"/>
    <mergeCell ref="G168:G175"/>
    <mergeCell ref="I204:J205"/>
    <mergeCell ref="G192:G199"/>
    <mergeCell ref="I214:I215"/>
    <mergeCell ref="J194:J195"/>
    <mergeCell ref="J206:J207"/>
    <mergeCell ref="H168:H175"/>
    <mergeCell ref="J176:J177"/>
    <mergeCell ref="J218:J219"/>
    <mergeCell ref="B107:B113"/>
    <mergeCell ref="G142:G149"/>
    <mergeCell ref="B150:B167"/>
    <mergeCell ref="I138:I139"/>
    <mergeCell ref="J160:J161"/>
    <mergeCell ref="I158:I159"/>
    <mergeCell ref="J152:J153"/>
    <mergeCell ref="J178:J179"/>
    <mergeCell ref="I174:J175"/>
    <mergeCell ref="G290:G299"/>
    <mergeCell ref="G200:G205"/>
    <mergeCell ref="H268:H271"/>
    <mergeCell ref="I101:I102"/>
    <mergeCell ref="G282:G289"/>
    <mergeCell ref="H258:H267"/>
    <mergeCell ref="G268:G275"/>
    <mergeCell ref="G250:G257"/>
    <mergeCell ref="H142:H149"/>
    <mergeCell ref="G206:G211"/>
    <mergeCell ref="B136:B149"/>
    <mergeCell ref="J101:J102"/>
    <mergeCell ref="H150:H157"/>
    <mergeCell ref="J150:J151"/>
    <mergeCell ref="B114:B116"/>
    <mergeCell ref="I152:I153"/>
    <mergeCell ref="I154:I155"/>
    <mergeCell ref="I142:I143"/>
    <mergeCell ref="H138:H141"/>
    <mergeCell ref="I144:I145"/>
    <mergeCell ref="H50:H52"/>
    <mergeCell ref="H56:H58"/>
    <mergeCell ref="G56:G58"/>
    <mergeCell ref="H104:H105"/>
    <mergeCell ref="H101:H102"/>
    <mergeCell ref="G104:G105"/>
    <mergeCell ref="I404:I405"/>
    <mergeCell ref="I412:I413"/>
    <mergeCell ref="I416:I417"/>
    <mergeCell ref="J412:J413"/>
    <mergeCell ref="I432:I433"/>
    <mergeCell ref="I406:I407"/>
    <mergeCell ref="J406:J407"/>
    <mergeCell ref="I420:I421"/>
    <mergeCell ref="I410:J411"/>
    <mergeCell ref="I408:I409"/>
    <mergeCell ref="H398:H411"/>
    <mergeCell ref="J498:J499"/>
    <mergeCell ref="I482:I483"/>
    <mergeCell ref="J482:J483"/>
    <mergeCell ref="I486:J487"/>
    <mergeCell ref="J490:J491"/>
    <mergeCell ref="I400:I401"/>
    <mergeCell ref="J432:J433"/>
    <mergeCell ref="I492:I493"/>
    <mergeCell ref="I414:I415"/>
    <mergeCell ref="I518:I519"/>
    <mergeCell ref="J518:J519"/>
    <mergeCell ref="J510:J511"/>
    <mergeCell ref="J514:J515"/>
    <mergeCell ref="J508:J509"/>
    <mergeCell ref="I516:I517"/>
    <mergeCell ref="I512:J513"/>
    <mergeCell ref="I508:I509"/>
    <mergeCell ref="I510:I511"/>
    <mergeCell ref="J516:J517"/>
    <mergeCell ref="I502:I503"/>
    <mergeCell ref="J434:J435"/>
    <mergeCell ref="I424:I425"/>
    <mergeCell ref="I448:I449"/>
    <mergeCell ref="I458:J459"/>
    <mergeCell ref="J440:J441"/>
    <mergeCell ref="I436:J437"/>
    <mergeCell ref="I444:I445"/>
    <mergeCell ref="I438:I439"/>
    <mergeCell ref="J452:J453"/>
    <mergeCell ref="J236:J237"/>
    <mergeCell ref="I386:J387"/>
    <mergeCell ref="H328:H331"/>
    <mergeCell ref="I332:I333"/>
    <mergeCell ref="H344:H351"/>
    <mergeCell ref="I330:I331"/>
    <mergeCell ref="I256:J257"/>
    <mergeCell ref="J282:J283"/>
    <mergeCell ref="J250:J251"/>
    <mergeCell ref="I292:I293"/>
    <mergeCell ref="I270:I271"/>
    <mergeCell ref="G316:G327"/>
    <mergeCell ref="I220:I221"/>
    <mergeCell ref="J226:J227"/>
    <mergeCell ref="I230:I231"/>
    <mergeCell ref="I224:I225"/>
    <mergeCell ref="I234:J235"/>
    <mergeCell ref="J238:J239"/>
    <mergeCell ref="I246:I247"/>
    <mergeCell ref="J232:J233"/>
    <mergeCell ref="I228:J229"/>
    <mergeCell ref="B224:B235"/>
    <mergeCell ref="G212:G217"/>
    <mergeCell ref="A236:A249"/>
    <mergeCell ref="B250:B267"/>
    <mergeCell ref="G258:G267"/>
    <mergeCell ref="B236:B249"/>
    <mergeCell ref="G230:G235"/>
    <mergeCell ref="A224:A235"/>
    <mergeCell ref="I238:I239"/>
    <mergeCell ref="J202:J203"/>
    <mergeCell ref="I208:I209"/>
    <mergeCell ref="I206:I207"/>
    <mergeCell ref="I192:I193"/>
    <mergeCell ref="I194:I195"/>
    <mergeCell ref="H184:H187"/>
    <mergeCell ref="I184:I185"/>
    <mergeCell ref="I190:J191"/>
    <mergeCell ref="I196:I197"/>
    <mergeCell ref="J200:J201"/>
    <mergeCell ref="H250:H257"/>
    <mergeCell ref="H230:H235"/>
    <mergeCell ref="G236:G241"/>
    <mergeCell ref="H206:H211"/>
    <mergeCell ref="H188:H191"/>
    <mergeCell ref="H242:H249"/>
    <mergeCell ref="G224:G229"/>
    <mergeCell ref="G218:G223"/>
    <mergeCell ref="H200:H205"/>
    <mergeCell ref="H224:H229"/>
    <mergeCell ref="A200:A211"/>
    <mergeCell ref="A360:A375"/>
    <mergeCell ref="B282:B299"/>
    <mergeCell ref="A250:A267"/>
    <mergeCell ref="A344:A359"/>
    <mergeCell ref="B344:B359"/>
    <mergeCell ref="B360:B375"/>
    <mergeCell ref="A316:A343"/>
    <mergeCell ref="A282:A299"/>
    <mergeCell ref="B212:B223"/>
    <mergeCell ref="B448:B471"/>
    <mergeCell ref="A388:A411"/>
    <mergeCell ref="B432:B447"/>
    <mergeCell ref="B300:B315"/>
    <mergeCell ref="A300:A315"/>
    <mergeCell ref="A412:A431"/>
    <mergeCell ref="A376:A387"/>
    <mergeCell ref="B316:B343"/>
    <mergeCell ref="G176:G183"/>
    <mergeCell ref="B184:B199"/>
    <mergeCell ref="H236:H241"/>
    <mergeCell ref="A168:A183"/>
    <mergeCell ref="H192:H199"/>
    <mergeCell ref="G242:G249"/>
    <mergeCell ref="H212:H217"/>
    <mergeCell ref="G184:G191"/>
    <mergeCell ref="A212:A223"/>
    <mergeCell ref="B200:B211"/>
    <mergeCell ref="A125:A132"/>
    <mergeCell ref="A133:A134"/>
    <mergeCell ref="A136:A149"/>
    <mergeCell ref="A150:A167"/>
    <mergeCell ref="G158:G167"/>
    <mergeCell ref="G136:G141"/>
    <mergeCell ref="A135:B135"/>
    <mergeCell ref="D135:M135"/>
    <mergeCell ref="C125:C132"/>
    <mergeCell ref="D125:D132"/>
    <mergeCell ref="A184:A199"/>
    <mergeCell ref="A101:A103"/>
    <mergeCell ref="B101:B103"/>
    <mergeCell ref="B133:B134"/>
    <mergeCell ref="B125:B132"/>
    <mergeCell ref="G111:G112"/>
    <mergeCell ref="G107:G110"/>
    <mergeCell ref="A117:A124"/>
    <mergeCell ref="G150:G157"/>
    <mergeCell ref="B117:B124"/>
    <mergeCell ref="B54:B58"/>
    <mergeCell ref="A114:A116"/>
    <mergeCell ref="A54:A58"/>
    <mergeCell ref="G101:G102"/>
    <mergeCell ref="A107:A113"/>
    <mergeCell ref="I56:I58"/>
    <mergeCell ref="A104:A106"/>
    <mergeCell ref="B104:B106"/>
    <mergeCell ref="A95:A99"/>
    <mergeCell ref="D107:D113"/>
    <mergeCell ref="I180:I181"/>
    <mergeCell ref="I200:I201"/>
    <mergeCell ref="I186:I187"/>
    <mergeCell ref="J180:J181"/>
    <mergeCell ref="I248:J249"/>
    <mergeCell ref="J254:J255"/>
    <mergeCell ref="J244:J245"/>
    <mergeCell ref="I244:I245"/>
    <mergeCell ref="J196:J197"/>
    <mergeCell ref="J192:J193"/>
    <mergeCell ref="J438:J439"/>
    <mergeCell ref="I440:I441"/>
    <mergeCell ref="J442:J443"/>
    <mergeCell ref="J500:J501"/>
    <mergeCell ref="J456:J457"/>
    <mergeCell ref="J448:J449"/>
    <mergeCell ref="I496:I497"/>
    <mergeCell ref="J454:J455"/>
    <mergeCell ref="J450:J451"/>
    <mergeCell ref="J466:J467"/>
    <mergeCell ref="J526:J527"/>
    <mergeCell ref="J542:J543"/>
    <mergeCell ref="I526:I527"/>
    <mergeCell ref="J532:J533"/>
    <mergeCell ref="I534:J535"/>
    <mergeCell ref="I532:I533"/>
    <mergeCell ref="H316:H317"/>
    <mergeCell ref="H320:H321"/>
    <mergeCell ref="I350:J351"/>
    <mergeCell ref="I298:J299"/>
    <mergeCell ref="J230:J231"/>
    <mergeCell ref="H318:H319"/>
    <mergeCell ref="I242:I243"/>
    <mergeCell ref="I318:I319"/>
    <mergeCell ref="J258:J259"/>
    <mergeCell ref="I274:J275"/>
    <mergeCell ref="J408:J409"/>
    <mergeCell ref="J364:J365"/>
    <mergeCell ref="J404:J405"/>
    <mergeCell ref="J330:J331"/>
    <mergeCell ref="J398:J399"/>
    <mergeCell ref="J286:J287"/>
    <mergeCell ref="J308:J309"/>
    <mergeCell ref="J346:J347"/>
    <mergeCell ref="J318:J319"/>
    <mergeCell ref="I326:J327"/>
    <mergeCell ref="J172:J173"/>
    <mergeCell ref="I182:J183"/>
    <mergeCell ref="J264:J265"/>
    <mergeCell ref="J260:J261"/>
    <mergeCell ref="J56:J58"/>
    <mergeCell ref="I254:I255"/>
    <mergeCell ref="J246:J247"/>
    <mergeCell ref="J252:J253"/>
    <mergeCell ref="I260:I261"/>
    <mergeCell ref="I266:J267"/>
    <mergeCell ref="I268:I269"/>
    <mergeCell ref="I222:J223"/>
    <mergeCell ref="I210:J211"/>
    <mergeCell ref="J212:J213"/>
    <mergeCell ref="J242:J243"/>
    <mergeCell ref="J214:J215"/>
    <mergeCell ref="I236:I237"/>
    <mergeCell ref="I212:I213"/>
    <mergeCell ref="I226:I227"/>
    <mergeCell ref="I166:J167"/>
    <mergeCell ref="J162:J163"/>
    <mergeCell ref="I286:I287"/>
    <mergeCell ref="J278:J279"/>
    <mergeCell ref="I302:I303"/>
    <mergeCell ref="J306:J307"/>
    <mergeCell ref="I304:J305"/>
    <mergeCell ref="I278:I279"/>
    <mergeCell ref="I280:J281"/>
    <mergeCell ref="J168:J169"/>
    <mergeCell ref="J12:J13"/>
    <mergeCell ref="G19:G20"/>
    <mergeCell ref="H19:H20"/>
    <mergeCell ref="H136:H137"/>
    <mergeCell ref="J19:J20"/>
    <mergeCell ref="J158:J159"/>
    <mergeCell ref="G50:G52"/>
    <mergeCell ref="G98:G99"/>
    <mergeCell ref="J50:J52"/>
    <mergeCell ref="I50:I52"/>
    <mergeCell ref="I276:I277"/>
    <mergeCell ref="J290:J291"/>
    <mergeCell ref="I170:I171"/>
    <mergeCell ref="I296:I297"/>
    <mergeCell ref="I306:I307"/>
    <mergeCell ref="J302:J303"/>
    <mergeCell ref="J170:J171"/>
    <mergeCell ref="I288:J289"/>
    <mergeCell ref="J268:J269"/>
    <mergeCell ref="I290:I291"/>
    <mergeCell ref="H360:H367"/>
    <mergeCell ref="I352:I353"/>
    <mergeCell ref="J362:J363"/>
    <mergeCell ref="H564:H571"/>
    <mergeCell ref="I564:I565"/>
    <mergeCell ref="J568:J569"/>
    <mergeCell ref="I560:I561"/>
    <mergeCell ref="J566:J567"/>
    <mergeCell ref="J564:J565"/>
    <mergeCell ref="I488:I489"/>
    <mergeCell ref="A488:A505"/>
    <mergeCell ref="A472:A487"/>
    <mergeCell ref="G506:G513"/>
    <mergeCell ref="G496:G505"/>
    <mergeCell ref="H376:H381"/>
    <mergeCell ref="G398:G411"/>
    <mergeCell ref="G376:G381"/>
    <mergeCell ref="A448:A471"/>
    <mergeCell ref="A432:A447"/>
    <mergeCell ref="H496:H505"/>
    <mergeCell ref="B564:B581"/>
    <mergeCell ref="H572:H581"/>
    <mergeCell ref="I506:I507"/>
    <mergeCell ref="I430:J431"/>
    <mergeCell ref="I428:I429"/>
    <mergeCell ref="J524:J525"/>
    <mergeCell ref="I464:I465"/>
    <mergeCell ref="J462:J463"/>
    <mergeCell ref="J528:J529"/>
    <mergeCell ref="I528:I529"/>
    <mergeCell ref="D4:F4"/>
    <mergeCell ref="B488:B505"/>
    <mergeCell ref="B412:B431"/>
    <mergeCell ref="G382:G387"/>
    <mergeCell ref="I384:I385"/>
    <mergeCell ref="I480:I481"/>
    <mergeCell ref="I500:I501"/>
    <mergeCell ref="B472:B487"/>
    <mergeCell ref="G412:G419"/>
    <mergeCell ref="H340:H343"/>
  </mergeCells>
  <printOptions/>
  <pageMargins left="0.3937007874015748" right="0.1968503937007874" top="0.3937007874015748" bottom="0.3937007874015748" header="0" footer="0"/>
  <pageSetup fitToHeight="0" fitToWidth="1" horizontalDpi="600" verticalDpi="600" orientation="landscape" paperSize="9" scale="42" r:id="rId1"/>
  <rowBreaks count="4" manualBreakCount="4">
    <brk id="101" max="16" man="1"/>
    <brk id="258" max="16" man="1"/>
    <brk id="330" max="16" man="1"/>
    <brk id="5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COCSFERA</dc:creator>
  <cp:keywords/>
  <dc:description/>
  <cp:lastModifiedBy>Usr15</cp:lastModifiedBy>
  <cp:lastPrinted>2019-03-15T07:28:25Z</cp:lastPrinted>
  <dcterms:created xsi:type="dcterms:W3CDTF">1999-07-29T04:53:40Z</dcterms:created>
  <dcterms:modified xsi:type="dcterms:W3CDTF">2024-05-20T10:02:25Z</dcterms:modified>
  <cp:category/>
  <cp:version/>
  <cp:contentType/>
  <cp:contentStatus/>
</cp:coreProperties>
</file>